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prambiente-my.sharepoint.com/personal/mariangela_soraci_isprambiente_it/Documents/Desktop/DG_STAT/Indicatori/Industria/Industria_Gagna_2026/Industria_cartaria/"/>
    </mc:Choice>
  </mc:AlternateContent>
  <xr:revisionPtr revIDLastSave="3" documentId="8_{AA9CE2EB-7DC6-4F21-9989-2C5D474BE887}" xr6:coauthVersionLast="47" xr6:coauthVersionMax="47" xr10:uidLastSave="{2B21B562-6C2E-49CF-AD9E-0A93C9E6090B}"/>
  <bookViews>
    <workbookView xWindow="-120" yWindow="-120" windowWidth="29040" windowHeight="15720" xr2:uid="{00000000-000D-0000-FFFF-FFFF00000000}"/>
  </bookViews>
  <sheets>
    <sheet name="tabella1" sheetId="1" r:id="rId1"/>
    <sheet name="Metada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11" i="1" l="1"/>
  <c r="AM10" i="1"/>
  <c r="AM9" i="1"/>
  <c r="AM8" i="1"/>
  <c r="AM7" i="1"/>
  <c r="AL10" i="1"/>
  <c r="AL9" i="1"/>
  <c r="AL11" i="1"/>
  <c r="AL8" i="1"/>
  <c r="AL7" i="1"/>
  <c r="C7" i="1" l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<sst xmlns="http://schemas.openxmlformats.org/spreadsheetml/2006/main" count="19" uniqueCount="19">
  <si>
    <t>Valore aggiunto (milioni di euro)</t>
  </si>
  <si>
    <t>Titolo:</t>
  </si>
  <si>
    <t>Fonte:</t>
  </si>
  <si>
    <t>Legenda:</t>
  </si>
  <si>
    <t>Note:</t>
  </si>
  <si>
    <t>Emissioni di SOx (t)</t>
  </si>
  <si>
    <t>Emissioni di NOx (t)</t>
  </si>
  <si>
    <t>Emissioni di NMVOC (t)</t>
  </si>
  <si>
    <t>Intensità di emissione di SOx (t/milioni di euro)</t>
  </si>
  <si>
    <t>Intensità di emissione di NOx (t/milioni di euro)</t>
  </si>
  <si>
    <t>Emissioni di PM10 (t)</t>
  </si>
  <si>
    <t>Intensità di emissione di PM10 (t/milioni di euro)</t>
  </si>
  <si>
    <t>Elaborazione ISPRA su dati ISPRA (dati sulle emissioni di CO2, NOx, SOx, COVNM e PM10) e Istat (dati sul Valore Aggiunto)</t>
  </si>
  <si>
    <t>stato</t>
  </si>
  <si>
    <t>trend</t>
  </si>
  <si>
    <t>Tabella 1: INTENSITÀ DI EMISSIONE IN ATMOSFERA NELL’INDUSTRIA CARTARIA  in Italia, rispetto al valore aggiunto</t>
  </si>
  <si>
    <r>
      <t>Emissioni di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(t)</t>
    </r>
  </si>
  <si>
    <r>
      <t>Intensità di emissione di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(t/milioni di euro)</t>
    </r>
  </si>
  <si>
    <t>Intensità di emissione di COVNM (t/milioni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</si>
</sst>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00000_-;\-* #,##0.00000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Helvetica"/>
      <family val="2"/>
    </font>
    <font>
      <sz val="10"/>
      <color rgb="FF000000"/>
      <name val="Arial"/>
      <family val="2"/>
    </font>
    <font>
      <sz val="11"/>
      <color rgb="FFFF0000"/>
      <name val="Times New Roman"/>
      <family val="1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9" fontId="7" fillId="0" borderId="1" applyNumberFormat="0" applyFont="0" applyFill="0" applyBorder="0" applyProtection="0">
      <alignment horizontal="left" vertical="center" indent="2"/>
    </xf>
    <xf numFmtId="49" fontId="7" fillId="0" borderId="2" applyNumberFormat="0" applyFont="0" applyFill="0" applyBorder="0" applyProtection="0">
      <alignment horizontal="left" vertical="center" indent="5"/>
    </xf>
    <xf numFmtId="4" fontId="8" fillId="0" borderId="3" applyFill="0" applyBorder="0" applyProtection="0">
      <alignment horizontal="right" vertical="center"/>
    </xf>
    <xf numFmtId="4" fontId="7" fillId="0" borderId="0" applyBorder="0">
      <alignment horizontal="right" vertical="center"/>
    </xf>
    <xf numFmtId="4" fontId="7" fillId="0" borderId="1">
      <alignment horizontal="right" vertical="center"/>
    </xf>
    <xf numFmtId="43" fontId="6" fillId="0" borderId="0" applyFont="0" applyFill="0" applyBorder="0" applyAlignment="0" applyProtection="0"/>
    <xf numFmtId="4" fontId="7" fillId="0" borderId="1" applyFill="0" applyBorder="0" applyProtection="0">
      <alignment horizontal="right" vertical="center"/>
    </xf>
    <xf numFmtId="49" fontId="8" fillId="0" borderId="1" applyNumberFormat="0" applyFill="0" applyBorder="0" applyProtection="0">
      <alignment horizontal="left" vertical="center"/>
    </xf>
    <xf numFmtId="0" fontId="7" fillId="0" borderId="1" applyNumberFormat="0" applyFill="0" applyAlignment="0" applyProtection="0"/>
    <xf numFmtId="0" fontId="9" fillId="2" borderId="0" applyNumberFormat="0" applyFont="0" applyBorder="0" applyAlignment="0" applyProtection="0"/>
    <xf numFmtId="4" fontId="7" fillId="0" borderId="0"/>
    <xf numFmtId="9" fontId="6" fillId="0" borderId="0" applyFont="0" applyFill="0" applyBorder="0" applyAlignment="0" applyProtection="0"/>
    <xf numFmtId="0" fontId="10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1" fillId="0" borderId="0" xfId="0" applyFont="1"/>
    <xf numFmtId="164" fontId="2" fillId="0" borderId="0" xfId="0" applyNumberFormat="1" applyFont="1"/>
    <xf numFmtId="0" fontId="12" fillId="0" borderId="1" xfId="0" applyFont="1" applyBorder="1"/>
    <xf numFmtId="49" fontId="12" fillId="0" borderId="1" xfId="1" applyNumberFormat="1" applyFont="1" applyBorder="1"/>
    <xf numFmtId="49" fontId="12" fillId="0" borderId="1" xfId="1" applyNumberFormat="1" applyFont="1" applyFill="1" applyBorder="1"/>
    <xf numFmtId="0" fontId="4" fillId="0" borderId="1" xfId="0" applyFont="1" applyBorder="1"/>
    <xf numFmtId="43" fontId="4" fillId="0" borderId="0" xfId="1" applyFont="1" applyFill="1"/>
    <xf numFmtId="165" fontId="4" fillId="0" borderId="0" xfId="1" applyNumberFormat="1" applyFont="1" applyFill="1"/>
    <xf numFmtId="0" fontId="5" fillId="0" borderId="1" xfId="0" applyFont="1" applyBorder="1"/>
  </cellXfs>
  <cellStyles count="21">
    <cellStyle name="2x indented GHG Textfiels" xfId="3" xr:uid="{30DB3F71-2933-40D4-BA43-1719B28A81FC}"/>
    <cellStyle name="5x indented GHG Textfiels" xfId="4" xr:uid="{307248E9-13A1-4517-A67D-4AF98B903095}"/>
    <cellStyle name="Bold GHG Numbers (0.00)" xfId="5" xr:uid="{FCE48E76-E937-44BB-9F4D-6346B7DD9463}"/>
    <cellStyle name="InputCells" xfId="6" xr:uid="{E3F4C430-CFC4-42BE-840C-EE2F3846434E}"/>
    <cellStyle name="InputCells12 2" xfId="7" xr:uid="{88E69963-4994-422C-A9F5-5EBB8281CDCD}"/>
    <cellStyle name="Migliaia" xfId="1" builtinId="3"/>
    <cellStyle name="Migliaia 2" xfId="8" xr:uid="{7B7D731F-9AD9-491D-AB9B-584C3843D84A}"/>
    <cellStyle name="Migliaia 3" xfId="18" xr:uid="{D8A9D324-75C5-4BE5-A0CC-371694796A35}"/>
    <cellStyle name="Normal GHG Numbers (0.00)" xfId="9" xr:uid="{58E76F7F-7F6E-45D4-975D-7A9BD87E1DC7}"/>
    <cellStyle name="Normal GHG Textfiels Bold" xfId="10" xr:uid="{66545425-7C00-46BA-A98D-2304992FD6E2}"/>
    <cellStyle name="Normal GHG whole table" xfId="11" xr:uid="{EE177460-4E26-4531-A9C6-83A3092102BF}"/>
    <cellStyle name="Normal GHG-Shade" xfId="12" xr:uid="{1D9123D8-DD9F-4F03-B355-142F37C75FDF}"/>
    <cellStyle name="Normal_BAL" xfId="16" xr:uid="{50B95142-10F6-4C5D-9A2B-A4886AF653F9}"/>
    <cellStyle name="Normale" xfId="0" builtinId="0"/>
    <cellStyle name="Normale 2" xfId="15" xr:uid="{319A25CC-BF12-4C92-9389-A6D251EE2D6D}"/>
    <cellStyle name="Normale 3" xfId="2" xr:uid="{14911038-7645-4EFF-B962-F53177167EA1}"/>
    <cellStyle name="Percentuale 2" xfId="14" xr:uid="{1147A728-A9AF-4205-8C2F-DECA793FE37A}"/>
    <cellStyle name="Percentuale 3" xfId="19" xr:uid="{0EB14397-33DF-4439-91CB-55F1B0B3D3B8}"/>
    <cellStyle name="Standard 2" xfId="17" xr:uid="{0504B0E3-7B42-43D7-BEBA-118E28F04ACD}"/>
    <cellStyle name="Standard 2 2" xfId="20" xr:uid="{678D3858-EC9A-420C-83F4-7EF7BDC4C6D8}"/>
    <cellStyle name="Обычный_CRF2002 (1)" xfId="13" xr:uid="{D8950583-FD16-4903-A06C-67A526F068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2"/>
  <sheetViews>
    <sheetView tabSelected="1" workbookViewId="0">
      <selection activeCell="A10" sqref="A10"/>
    </sheetView>
  </sheetViews>
  <sheetFormatPr defaultColWidth="9.28515625" defaultRowHeight="15" x14ac:dyDescent="0.25"/>
  <cols>
    <col min="1" max="1" width="40.7109375" style="1" bestFit="1" customWidth="1"/>
    <col min="2" max="30" width="16.140625" style="1" bestFit="1" customWidth="1"/>
    <col min="31" max="31" width="15.140625" style="1" customWidth="1"/>
    <col min="32" max="32" width="16" style="1" customWidth="1"/>
    <col min="33" max="34" width="16.140625" style="1" bestFit="1" customWidth="1"/>
    <col min="35" max="35" width="18.42578125" style="1" customWidth="1"/>
    <col min="36" max="36" width="14.85546875" style="1" customWidth="1"/>
    <col min="37" max="16384" width="9.28515625" style="1"/>
  </cols>
  <sheetData>
    <row r="1" spans="1:39" s="2" customFormat="1" ht="14.25" x14ac:dyDescent="0.2">
      <c r="A1" s="6"/>
      <c r="B1" s="7">
        <v>1990</v>
      </c>
      <c r="C1" s="7">
        <v>1991</v>
      </c>
      <c r="D1" s="7">
        <v>1992</v>
      </c>
      <c r="E1" s="7">
        <v>1993</v>
      </c>
      <c r="F1" s="7">
        <v>1994</v>
      </c>
      <c r="G1" s="7">
        <v>1995</v>
      </c>
      <c r="H1" s="7">
        <v>1996</v>
      </c>
      <c r="I1" s="7">
        <v>1997</v>
      </c>
      <c r="J1" s="7">
        <v>1998</v>
      </c>
      <c r="K1" s="7">
        <v>1999</v>
      </c>
      <c r="L1" s="7">
        <v>2000</v>
      </c>
      <c r="M1" s="7">
        <v>2001</v>
      </c>
      <c r="N1" s="7">
        <v>2002</v>
      </c>
      <c r="O1" s="7">
        <v>2003</v>
      </c>
      <c r="P1" s="7">
        <v>2004</v>
      </c>
      <c r="Q1" s="7">
        <v>2005</v>
      </c>
      <c r="R1" s="7">
        <v>2006</v>
      </c>
      <c r="S1" s="7">
        <v>2007</v>
      </c>
      <c r="T1" s="7">
        <v>2008</v>
      </c>
      <c r="U1" s="7">
        <v>2009</v>
      </c>
      <c r="V1" s="7">
        <v>2010</v>
      </c>
      <c r="W1" s="7">
        <v>2011</v>
      </c>
      <c r="X1" s="7">
        <v>2012</v>
      </c>
      <c r="Y1" s="7">
        <v>2013</v>
      </c>
      <c r="Z1" s="7">
        <v>2014</v>
      </c>
      <c r="AA1" s="7">
        <v>2015</v>
      </c>
      <c r="AB1" s="7">
        <v>2016</v>
      </c>
      <c r="AC1" s="7">
        <v>2017</v>
      </c>
      <c r="AD1" s="7">
        <v>2018</v>
      </c>
      <c r="AE1" s="7">
        <v>2019</v>
      </c>
      <c r="AF1" s="7">
        <v>2020</v>
      </c>
      <c r="AG1" s="7">
        <v>2021</v>
      </c>
      <c r="AH1" s="8">
        <v>2022</v>
      </c>
      <c r="AI1" s="8">
        <v>2023</v>
      </c>
      <c r="AJ1" s="8">
        <v>2024</v>
      </c>
      <c r="AL1" s="2" t="s">
        <v>13</v>
      </c>
      <c r="AM1" s="2" t="s">
        <v>14</v>
      </c>
    </row>
    <row r="2" spans="1:39" ht="15.75" x14ac:dyDescent="0.3">
      <c r="A2" s="9" t="s">
        <v>16</v>
      </c>
      <c r="B2" s="10">
        <v>3107504.6928783557</v>
      </c>
      <c r="C2" s="10">
        <v>3588899.0682199057</v>
      </c>
      <c r="D2" s="10">
        <v>3680295.5810156814</v>
      </c>
      <c r="E2" s="10">
        <v>3649803.0361962714</v>
      </c>
      <c r="F2" s="10">
        <v>4033690.7901386367</v>
      </c>
      <c r="G2" s="10">
        <v>4184631.8266529315</v>
      </c>
      <c r="H2" s="10">
        <v>4298501.4443039251</v>
      </c>
      <c r="I2" s="10">
        <v>4465483.4468922876</v>
      </c>
      <c r="J2" s="10">
        <v>4625794.3004736593</v>
      </c>
      <c r="K2" s="10">
        <v>4159983.243208616</v>
      </c>
      <c r="L2" s="10">
        <v>4253070.1039387882</v>
      </c>
      <c r="M2" s="10">
        <v>4348901.3897008309</v>
      </c>
      <c r="N2" s="10">
        <v>4426027.1387724001</v>
      </c>
      <c r="O2" s="10">
        <v>4519073.253609092</v>
      </c>
      <c r="P2" s="10">
        <v>4811272.7564620562</v>
      </c>
      <c r="Q2" s="10">
        <v>5456604.3633143306</v>
      </c>
      <c r="R2" s="10">
        <v>5242189.7656516368</v>
      </c>
      <c r="S2" s="10">
        <v>5376871.3552481551</v>
      </c>
      <c r="T2" s="10">
        <v>5219966.3227595193</v>
      </c>
      <c r="U2" s="10">
        <v>5288762.4090329027</v>
      </c>
      <c r="V2" s="10">
        <v>5148373.2447174527</v>
      </c>
      <c r="W2" s="10">
        <v>5134567.5155580528</v>
      </c>
      <c r="X2" s="10">
        <v>5161936.3473437475</v>
      </c>
      <c r="Y2" s="10">
        <v>4851327.3168715304</v>
      </c>
      <c r="Z2" s="10">
        <v>4809623.0551538682</v>
      </c>
      <c r="AA2" s="10">
        <v>4872490.8005314106</v>
      </c>
      <c r="AB2" s="10">
        <v>4789199.6178091094</v>
      </c>
      <c r="AC2" s="10">
        <v>5026829.1385718491</v>
      </c>
      <c r="AD2" s="10">
        <v>4916003.3417286584</v>
      </c>
      <c r="AE2" s="10">
        <v>4974859.9873302653</v>
      </c>
      <c r="AF2" s="10">
        <v>4664706.1973743597</v>
      </c>
      <c r="AG2" s="10">
        <v>5010887.3317621527</v>
      </c>
      <c r="AH2" s="10">
        <v>4535392.5424611829</v>
      </c>
      <c r="AI2" s="10">
        <v>3949974.5103662997</v>
      </c>
      <c r="AJ2" s="10">
        <v>3794359.2524934853</v>
      </c>
    </row>
    <row r="3" spans="1:39" x14ac:dyDescent="0.25">
      <c r="A3" s="9" t="s">
        <v>5</v>
      </c>
      <c r="B3" s="10">
        <v>5410.1519717772699</v>
      </c>
      <c r="C3" s="10">
        <v>5346.434553394356</v>
      </c>
      <c r="D3" s="10">
        <v>5350.670831045004</v>
      </c>
      <c r="E3" s="10">
        <v>5238.3671094584288</v>
      </c>
      <c r="F3" s="10">
        <v>5525.6868135011437</v>
      </c>
      <c r="G3" s="10">
        <v>5826.0722810831412</v>
      </c>
      <c r="H3" s="10">
        <v>5635.6588745232648</v>
      </c>
      <c r="I3" s="10">
        <v>6025.1195347063313</v>
      </c>
      <c r="J3" s="10">
        <v>6168.7839999999997</v>
      </c>
      <c r="K3" s="10">
        <v>4006.249823529412</v>
      </c>
      <c r="L3" s="10">
        <v>2540.4900657553158</v>
      </c>
      <c r="M3" s="10">
        <v>2242.4750792171271</v>
      </c>
      <c r="N3" s="10">
        <v>2983.2514829407555</v>
      </c>
      <c r="O3" s="10">
        <v>3284.0218799999993</v>
      </c>
      <c r="P3" s="10">
        <v>3235.0365364460527</v>
      </c>
      <c r="Q3" s="10">
        <v>2694.8929881579484</v>
      </c>
      <c r="R3" s="10">
        <v>1959.5883182288985</v>
      </c>
      <c r="S3" s="10">
        <v>1313.6075502062515</v>
      </c>
      <c r="T3" s="10">
        <v>878.71275924948554</v>
      </c>
      <c r="U3" s="10">
        <v>858.54231114455024</v>
      </c>
      <c r="V3" s="10">
        <v>584.73461196710446</v>
      </c>
      <c r="W3" s="10">
        <v>565.40098153876795</v>
      </c>
      <c r="X3" s="10">
        <v>252.52352651068333</v>
      </c>
      <c r="Y3" s="10">
        <v>86.384523306331189</v>
      </c>
      <c r="Z3" s="10">
        <v>84.681589721107784</v>
      </c>
      <c r="AA3" s="10">
        <v>110.5632310365952</v>
      </c>
      <c r="AB3" s="10">
        <v>105.59373899909185</v>
      </c>
      <c r="AC3" s="10">
        <v>130.34157690819762</v>
      </c>
      <c r="AD3" s="10">
        <v>119.6404821528576</v>
      </c>
      <c r="AE3" s="10">
        <v>90.466175639228766</v>
      </c>
      <c r="AF3" s="10">
        <v>92.13539128011206</v>
      </c>
      <c r="AG3" s="10">
        <v>33.834524202177967</v>
      </c>
      <c r="AH3" s="10">
        <v>43.816368715691638</v>
      </c>
      <c r="AI3" s="10">
        <v>31.79611877806439</v>
      </c>
      <c r="AJ3" s="10">
        <v>28.814691177130076</v>
      </c>
    </row>
    <row r="4" spans="1:39" customFormat="1" x14ac:dyDescent="0.25">
      <c r="A4" s="9" t="s">
        <v>6</v>
      </c>
      <c r="B4" s="10">
        <v>2919.3091099999997</v>
      </c>
      <c r="C4" s="10">
        <v>3014.2890899999998</v>
      </c>
      <c r="D4" s="10">
        <v>3158.9768400000003</v>
      </c>
      <c r="E4" s="10">
        <v>3177.9631299999996</v>
      </c>
      <c r="F4" s="10">
        <v>3434.5439999999999</v>
      </c>
      <c r="G4" s="10">
        <v>3499.8446800000002</v>
      </c>
      <c r="H4" s="10">
        <v>3672.8144749999997</v>
      </c>
      <c r="I4" s="10">
        <v>3926.2186249999995</v>
      </c>
      <c r="J4" s="10">
        <v>4019.4132</v>
      </c>
      <c r="K4" s="10">
        <v>4154.1299250000002</v>
      </c>
      <c r="L4" s="10">
        <v>4362.4176749999997</v>
      </c>
      <c r="M4" s="10">
        <v>4279.0320499999998</v>
      </c>
      <c r="N4" s="10">
        <v>4493.6106170000003</v>
      </c>
      <c r="O4" s="10">
        <v>4586.6013999999996</v>
      </c>
      <c r="P4" s="10">
        <v>4632.3807079999997</v>
      </c>
      <c r="Q4" s="10">
        <v>4733.4740000000002</v>
      </c>
      <c r="R4" s="10">
        <v>4738.3014999999996</v>
      </c>
      <c r="S4" s="10">
        <v>4788.7449999999999</v>
      </c>
      <c r="T4" s="10">
        <v>4458.82</v>
      </c>
      <c r="U4" s="10">
        <v>3904.9319999999998</v>
      </c>
      <c r="V4" s="10">
        <v>4280.53</v>
      </c>
      <c r="W4" s="10">
        <v>4256.2879999999996</v>
      </c>
      <c r="X4" s="10">
        <v>4055.498</v>
      </c>
      <c r="Y4" s="10">
        <v>4031.4860000000003</v>
      </c>
      <c r="Z4" s="10">
        <v>4022.1020000000003</v>
      </c>
      <c r="AA4" s="10">
        <v>4119.3920000000007</v>
      </c>
      <c r="AB4" s="10">
        <v>4088.6180000000004</v>
      </c>
      <c r="AC4" s="10">
        <v>4175.4660000000003</v>
      </c>
      <c r="AD4" s="10">
        <v>4181.8600000000006</v>
      </c>
      <c r="AE4" s="10">
        <v>4094.4140000000007</v>
      </c>
      <c r="AF4" s="10">
        <v>3926.1</v>
      </c>
      <c r="AG4" s="10">
        <v>4416.8624999999993</v>
      </c>
      <c r="AH4" s="10">
        <v>4000.1600000000003</v>
      </c>
      <c r="AI4" s="10">
        <v>3447.7000000000003</v>
      </c>
      <c r="AJ4" s="10">
        <v>3661.4574000000002</v>
      </c>
    </row>
    <row r="5" spans="1:39" customFormat="1" x14ac:dyDescent="0.25">
      <c r="A5" s="9" t="s">
        <v>7</v>
      </c>
      <c r="B5" s="10">
        <v>14.841750999999999</v>
      </c>
      <c r="C5" s="10">
        <v>14.049894500000001</v>
      </c>
      <c r="D5" s="10">
        <v>11.376856499999999</v>
      </c>
      <c r="E5" s="10">
        <v>8.1686800000000002</v>
      </c>
      <c r="F5" s="10">
        <v>5.7119914999999999</v>
      </c>
      <c r="G5" s="10">
        <v>10.308925499999999</v>
      </c>
      <c r="H5" s="10">
        <v>10.370477500000002</v>
      </c>
      <c r="I5" s="10">
        <v>10.383980000000001</v>
      </c>
      <c r="J5" s="10">
        <v>9.9079519999999999</v>
      </c>
      <c r="K5" s="10">
        <v>9.8430529999999994</v>
      </c>
      <c r="L5" s="10">
        <v>10.044032</v>
      </c>
      <c r="M5" s="10">
        <v>9.8650319999999994</v>
      </c>
      <c r="N5" s="10">
        <v>11.043830999999999</v>
      </c>
      <c r="O5" s="10">
        <v>11.110454999999998</v>
      </c>
      <c r="P5" s="10">
        <v>9.8765354999999992</v>
      </c>
      <c r="Q5" s="10">
        <v>7.5212970000000006</v>
      </c>
      <c r="R5" s="10">
        <v>7.8050420000000003</v>
      </c>
      <c r="S5" s="10">
        <v>7.5646599999999999</v>
      </c>
      <c r="T5" s="10">
        <v>3.0504349999999998</v>
      </c>
      <c r="U5" s="10">
        <v>1.1360210000000002</v>
      </c>
      <c r="V5" s="10">
        <v>4.6527500000000006E-2</v>
      </c>
      <c r="W5" s="10">
        <v>4.6264E-2</v>
      </c>
      <c r="X5" s="10">
        <v>4.408150000000001E-2</v>
      </c>
      <c r="Y5" s="10">
        <v>4.3820500000000005E-2</v>
      </c>
      <c r="Z5" s="10">
        <v>4.3718500000000007E-2</v>
      </c>
      <c r="AA5" s="10">
        <v>4.4776000000000003E-2</v>
      </c>
      <c r="AB5" s="10">
        <v>4.4441500000000002E-2</v>
      </c>
      <c r="AC5" s="10">
        <v>4.5385500000000002E-2</v>
      </c>
      <c r="AD5" s="10">
        <v>4.5455000000000002E-2</v>
      </c>
      <c r="AE5" s="10">
        <v>4.4504500000000002E-2</v>
      </c>
      <c r="AF5" s="10">
        <v>4.2675000000000005E-2</v>
      </c>
      <c r="AG5" s="10">
        <v>4.8009375000000007E-2</v>
      </c>
      <c r="AH5" s="10">
        <v>4.3480000000000005E-2</v>
      </c>
      <c r="AI5" s="10">
        <v>3.7475000000000001E-2</v>
      </c>
      <c r="AJ5" s="10">
        <v>3.9798450000000006E-2</v>
      </c>
    </row>
    <row r="6" spans="1:39" customFormat="1" x14ac:dyDescent="0.25">
      <c r="A6" s="9" t="s">
        <v>10</v>
      </c>
      <c r="B6" s="10">
        <v>330.87199999999996</v>
      </c>
      <c r="C6" s="10">
        <v>341.86725999999999</v>
      </c>
      <c r="D6" s="10">
        <v>354.30866000000003</v>
      </c>
      <c r="E6" s="10">
        <v>351.30978999999996</v>
      </c>
      <c r="F6" s="10">
        <v>374.7747</v>
      </c>
      <c r="G6" s="10">
        <v>388.95634000000001</v>
      </c>
      <c r="H6" s="10">
        <v>395.72242999999997</v>
      </c>
      <c r="I6" s="10">
        <v>422.72014999999999</v>
      </c>
      <c r="J6" s="10">
        <v>432.44015999999999</v>
      </c>
      <c r="K6" s="10">
        <v>446.76159000000001</v>
      </c>
      <c r="L6" s="10">
        <v>469.03509000000003</v>
      </c>
      <c r="M6" s="10">
        <v>460.07534000000004</v>
      </c>
      <c r="N6" s="10">
        <v>481.67380000000003</v>
      </c>
      <c r="O6" s="10">
        <v>488.279</v>
      </c>
      <c r="P6" s="10">
        <v>494.2079</v>
      </c>
      <c r="Q6" s="10">
        <v>502.39060000000001</v>
      </c>
      <c r="R6" s="10">
        <v>503.12860000000001</v>
      </c>
      <c r="S6" s="10">
        <v>507.68119999999999</v>
      </c>
      <c r="T6" s="10">
        <v>463.88299999999998</v>
      </c>
      <c r="U6" s="10">
        <v>411.80579999999998</v>
      </c>
      <c r="V6" s="10">
        <v>455.96949999999998</v>
      </c>
      <c r="W6" s="10">
        <v>453.38720000000001</v>
      </c>
      <c r="X6" s="10">
        <v>431.99869999999999</v>
      </c>
      <c r="Y6" s="10">
        <v>429.4409</v>
      </c>
      <c r="Z6" s="10">
        <v>428.44130000000001</v>
      </c>
      <c r="AA6" s="10">
        <v>438.8048</v>
      </c>
      <c r="AB6" s="10">
        <v>435.52670000000001</v>
      </c>
      <c r="AC6" s="10">
        <v>444.77789999999999</v>
      </c>
      <c r="AD6" s="10">
        <v>445.459</v>
      </c>
      <c r="AE6" s="10">
        <v>436.14409999999998</v>
      </c>
      <c r="AF6" s="10">
        <v>418.21499999999997</v>
      </c>
      <c r="AG6" s="10">
        <v>470.49187499999999</v>
      </c>
      <c r="AH6" s="10">
        <v>426.10399999999998</v>
      </c>
      <c r="AI6" s="10">
        <v>367.255</v>
      </c>
      <c r="AJ6" s="10">
        <v>390.02481</v>
      </c>
    </row>
    <row r="7" spans="1:39" ht="15.75" x14ac:dyDescent="0.3">
      <c r="A7" s="9" t="s">
        <v>17</v>
      </c>
      <c r="B7" s="10">
        <f>+B2/B12</f>
        <v>349.29842215387674</v>
      </c>
      <c r="C7" s="10">
        <f t="shared" ref="C7:AJ7" si="0">+C2/C12</f>
        <v>403.99586654344824</v>
      </c>
      <c r="D7" s="10">
        <f t="shared" si="0"/>
        <v>399.19087511396305</v>
      </c>
      <c r="E7" s="10">
        <f t="shared" si="0"/>
        <v>392.22479724200326</v>
      </c>
      <c r="F7" s="10">
        <f t="shared" si="0"/>
        <v>411.39470914885703</v>
      </c>
      <c r="G7" s="10">
        <f t="shared" si="0"/>
        <v>424.91768225880435</v>
      </c>
      <c r="H7" s="10">
        <f t="shared" si="0"/>
        <v>425.99489066983057</v>
      </c>
      <c r="I7" s="10">
        <f t="shared" si="0"/>
        <v>446.48583667209471</v>
      </c>
      <c r="J7" s="10">
        <f t="shared" si="0"/>
        <v>445.9112668909811</v>
      </c>
      <c r="K7" s="10">
        <f t="shared" si="0"/>
        <v>393.90050593775362</v>
      </c>
      <c r="L7" s="10">
        <f t="shared" si="0"/>
        <v>405.3979186108977</v>
      </c>
      <c r="M7" s="10">
        <f t="shared" si="0"/>
        <v>406.30268224717207</v>
      </c>
      <c r="N7" s="10">
        <f t="shared" si="0"/>
        <v>412.70242330853654</v>
      </c>
      <c r="O7" s="10">
        <f t="shared" si="0"/>
        <v>428.83595118704613</v>
      </c>
      <c r="P7" s="10">
        <f t="shared" si="0"/>
        <v>446.53426605493013</v>
      </c>
      <c r="Q7" s="10">
        <f t="shared" si="0"/>
        <v>512.57379769051056</v>
      </c>
      <c r="R7" s="10">
        <f t="shared" si="0"/>
        <v>473.25422867874909</v>
      </c>
      <c r="S7" s="10">
        <f t="shared" si="0"/>
        <v>478.56519173755765</v>
      </c>
      <c r="T7" s="10">
        <f t="shared" si="0"/>
        <v>477.45486767093075</v>
      </c>
      <c r="U7" s="10">
        <f t="shared" si="0"/>
        <v>523.40664149961924</v>
      </c>
      <c r="V7" s="10">
        <f t="shared" si="0"/>
        <v>480.79241366044886</v>
      </c>
      <c r="W7" s="10">
        <f t="shared" si="0"/>
        <v>468.05111307627573</v>
      </c>
      <c r="X7" s="10">
        <f t="shared" si="0"/>
        <v>466.35434579885145</v>
      </c>
      <c r="Y7" s="10">
        <f t="shared" si="0"/>
        <v>458.26467385881097</v>
      </c>
      <c r="Z7" s="10">
        <f t="shared" si="0"/>
        <v>454.49694822050674</v>
      </c>
      <c r="AA7" s="10">
        <f t="shared" si="0"/>
        <v>481.88092653157918</v>
      </c>
      <c r="AB7" s="10">
        <f t="shared" si="0"/>
        <v>446.06296386277864</v>
      </c>
      <c r="AC7" s="10">
        <f t="shared" si="0"/>
        <v>459.57479782152581</v>
      </c>
      <c r="AD7" s="10">
        <f t="shared" si="0"/>
        <v>452.54981098313147</v>
      </c>
      <c r="AE7" s="10">
        <f t="shared" si="0"/>
        <v>448.13310038736597</v>
      </c>
      <c r="AF7" s="10">
        <f t="shared" si="0"/>
        <v>493.43694900030249</v>
      </c>
      <c r="AG7" s="10">
        <f t="shared" si="0"/>
        <v>487.45936921301933</v>
      </c>
      <c r="AH7" s="10">
        <f t="shared" si="0"/>
        <v>463.64675347180361</v>
      </c>
      <c r="AI7" s="10">
        <f t="shared" si="0"/>
        <v>429.65795855310932</v>
      </c>
      <c r="AJ7" s="10">
        <f t="shared" si="0"/>
        <v>420.77054060411319</v>
      </c>
      <c r="AL7" s="1">
        <f>(AJ7-AI7)/AI7*100</f>
        <v>-2.0684867513975238</v>
      </c>
      <c r="AM7" s="1">
        <f>(AJ7-B7)/B7*100</f>
        <v>20.46162075669233</v>
      </c>
    </row>
    <row r="8" spans="1:39" x14ac:dyDescent="0.25">
      <c r="A8" s="9" t="s">
        <v>8</v>
      </c>
      <c r="B8" s="10">
        <f>B3/B12</f>
        <v>0.60812701319014895</v>
      </c>
      <c r="C8" s="10">
        <f t="shared" ref="C8:AJ8" si="1">C3/C12</f>
        <v>0.60183845219913523</v>
      </c>
      <c r="D8" s="10">
        <f t="shared" si="1"/>
        <v>0.58037158279067858</v>
      </c>
      <c r="E8" s="10">
        <f t="shared" si="1"/>
        <v>0.56293927562945401</v>
      </c>
      <c r="F8" s="10">
        <f t="shared" si="1"/>
        <v>0.5635628603574363</v>
      </c>
      <c r="G8" s="10">
        <f t="shared" si="1"/>
        <v>0.5915935338880739</v>
      </c>
      <c r="H8" s="10">
        <f t="shared" si="1"/>
        <v>0.55851135964751641</v>
      </c>
      <c r="I8" s="10">
        <f t="shared" si="1"/>
        <v>0.60242761360472852</v>
      </c>
      <c r="J8" s="10">
        <f t="shared" si="1"/>
        <v>0.59465036919932912</v>
      </c>
      <c r="K8" s="10">
        <f t="shared" si="1"/>
        <v>0.37934379542935442</v>
      </c>
      <c r="L8" s="10">
        <f t="shared" si="1"/>
        <v>0.24215669145802787</v>
      </c>
      <c r="M8" s="10">
        <f t="shared" si="1"/>
        <v>0.20950662199793779</v>
      </c>
      <c r="N8" s="10">
        <f t="shared" si="1"/>
        <v>0.27817161480169289</v>
      </c>
      <c r="O8" s="10">
        <f t="shared" si="1"/>
        <v>0.31163616245966969</v>
      </c>
      <c r="P8" s="10">
        <f t="shared" si="1"/>
        <v>0.30024376887022863</v>
      </c>
      <c r="Q8" s="10">
        <f t="shared" si="1"/>
        <v>0.25314855931219277</v>
      </c>
      <c r="R8" s="10">
        <f t="shared" si="1"/>
        <v>0.17690764728659628</v>
      </c>
      <c r="S8" s="10">
        <f t="shared" si="1"/>
        <v>0.11691684766063082</v>
      </c>
      <c r="T8" s="10">
        <f t="shared" si="1"/>
        <v>8.0373254968899868E-2</v>
      </c>
      <c r="U8" s="10">
        <f t="shared" si="1"/>
        <v>8.496633293528133E-2</v>
      </c>
      <c r="V8" s="10">
        <f t="shared" si="1"/>
        <v>5.4606756751160751E-2</v>
      </c>
      <c r="W8" s="10">
        <f t="shared" si="1"/>
        <v>5.1540184824091659E-2</v>
      </c>
      <c r="X8" s="10">
        <f t="shared" si="1"/>
        <v>2.281419918424777E-2</v>
      </c>
      <c r="Y8" s="10">
        <f t="shared" si="1"/>
        <v>8.1600297843752011E-3</v>
      </c>
      <c r="Z8" s="10">
        <f t="shared" si="1"/>
        <v>8.0021913687107517E-3</v>
      </c>
      <c r="AA8" s="10">
        <f t="shared" si="1"/>
        <v>1.0934512632928692E-2</v>
      </c>
      <c r="AB8" s="10">
        <f t="shared" si="1"/>
        <v>9.834932753301032E-3</v>
      </c>
      <c r="AC8" s="10">
        <f t="shared" si="1"/>
        <v>1.1916399424775794E-2</v>
      </c>
      <c r="AD8" s="10">
        <f t="shared" si="1"/>
        <v>1.1013677945379005E-2</v>
      </c>
      <c r="AE8" s="10">
        <f t="shared" si="1"/>
        <v>8.1491515083124289E-3</v>
      </c>
      <c r="AF8" s="10">
        <f t="shared" si="1"/>
        <v>9.7461671634962773E-3</v>
      </c>
      <c r="AG8" s="10">
        <f t="shared" si="1"/>
        <v>3.2914241995970631E-3</v>
      </c>
      <c r="AH8" s="10">
        <f t="shared" si="1"/>
        <v>4.479285290911024E-3</v>
      </c>
      <c r="AI8" s="10">
        <f t="shared" si="1"/>
        <v>3.458618643801942E-3</v>
      </c>
      <c r="AJ8" s="10">
        <f t="shared" si="1"/>
        <v>3.1953677491065166E-3</v>
      </c>
      <c r="AK8" s="5"/>
      <c r="AL8" s="1">
        <f>(AJ8-AI8)/AI8*100</f>
        <v>-7.6114461236478697</v>
      </c>
      <c r="AM8" s="1">
        <f>(AJ8-B8)/B8*100</f>
        <v>-99.474555860897524</v>
      </c>
    </row>
    <row r="9" spans="1:39" customFormat="1" x14ac:dyDescent="0.25">
      <c r="A9" s="9" t="s">
        <v>9</v>
      </c>
      <c r="B9" s="10">
        <f>B4/B12</f>
        <v>0.32814433659243231</v>
      </c>
      <c r="C9" s="10">
        <f t="shared" ref="C9:AJ9" si="2">C4/C12</f>
        <v>0.33931306224530333</v>
      </c>
      <c r="D9" s="10">
        <f t="shared" si="2"/>
        <v>0.34264495920632643</v>
      </c>
      <c r="E9" s="10">
        <f t="shared" si="2"/>
        <v>0.34151868797990159</v>
      </c>
      <c r="F9" s="10">
        <f t="shared" si="2"/>
        <v>0.3502879381318143</v>
      </c>
      <c r="G9" s="10">
        <f t="shared" si="2"/>
        <v>0.35538273169443851</v>
      </c>
      <c r="H9" s="10">
        <f t="shared" si="2"/>
        <v>0.36398736187503095</v>
      </c>
      <c r="I9" s="10">
        <f t="shared" si="2"/>
        <v>0.39256690313356124</v>
      </c>
      <c r="J9" s="10">
        <f t="shared" si="2"/>
        <v>0.38745813491680969</v>
      </c>
      <c r="K9" s="10">
        <f t="shared" si="2"/>
        <v>0.39334626692548058</v>
      </c>
      <c r="L9" s="10">
        <f t="shared" si="2"/>
        <v>0.41582080763694945</v>
      </c>
      <c r="M9" s="10">
        <f t="shared" si="2"/>
        <v>0.39977503363354383</v>
      </c>
      <c r="N9" s="10">
        <f t="shared" si="2"/>
        <v>0.41900420690941304</v>
      </c>
      <c r="O9" s="10">
        <f t="shared" si="2"/>
        <v>0.43524401214651731</v>
      </c>
      <c r="P9" s="10">
        <f t="shared" si="2"/>
        <v>0.42993129349309023</v>
      </c>
      <c r="Q9" s="10">
        <f t="shared" si="2"/>
        <v>0.44464553097552956</v>
      </c>
      <c r="R9" s="10">
        <f t="shared" si="2"/>
        <v>0.42776422103657152</v>
      </c>
      <c r="S9" s="10">
        <f t="shared" si="2"/>
        <v>0.42621936023639567</v>
      </c>
      <c r="T9" s="10">
        <f t="shared" si="2"/>
        <v>0.40783506663373847</v>
      </c>
      <c r="U9" s="10">
        <f t="shared" si="2"/>
        <v>0.38645474788460582</v>
      </c>
      <c r="V9" s="10">
        <f t="shared" si="2"/>
        <v>0.39974692055546734</v>
      </c>
      <c r="W9" s="10">
        <f t="shared" si="2"/>
        <v>0.38798989981859777</v>
      </c>
      <c r="X9" s="10">
        <f t="shared" si="2"/>
        <v>0.36639334339172619</v>
      </c>
      <c r="Y9" s="10">
        <f t="shared" si="2"/>
        <v>0.38082106118284959</v>
      </c>
      <c r="Z9" s="10">
        <f t="shared" si="2"/>
        <v>0.38007824386003047</v>
      </c>
      <c r="AA9" s="10">
        <f t="shared" si="2"/>
        <v>0.40740075558280753</v>
      </c>
      <c r="AB9" s="10">
        <f t="shared" si="2"/>
        <v>0.38081124378294806</v>
      </c>
      <c r="AC9" s="10">
        <f t="shared" si="2"/>
        <v>0.38173944048272085</v>
      </c>
      <c r="AD9" s="10">
        <f t="shared" si="2"/>
        <v>0.38496718187592638</v>
      </c>
      <c r="AE9" s="10">
        <f t="shared" si="2"/>
        <v>0.36882293064776206</v>
      </c>
      <c r="AF9" s="10">
        <f t="shared" si="2"/>
        <v>0.41530650023800708</v>
      </c>
      <c r="AG9" s="10">
        <f t="shared" si="2"/>
        <v>0.42967260399237323</v>
      </c>
      <c r="AH9" s="10">
        <f t="shared" si="2"/>
        <v>0.40893068902065022</v>
      </c>
      <c r="AI9" s="11">
        <f t="shared" si="2"/>
        <v>0.3750231146595891</v>
      </c>
      <c r="AJ9" s="11">
        <f t="shared" si="2"/>
        <v>0.40603256230534696</v>
      </c>
      <c r="AL9" s="1">
        <f>(AJ9-AI9)/AI9*100</f>
        <v>8.268676365163607</v>
      </c>
      <c r="AM9" s="1">
        <f>(AJ9-B9)/B9*100</f>
        <v>23.735965252892594</v>
      </c>
    </row>
    <row r="10" spans="1:39" customFormat="1" x14ac:dyDescent="0.25">
      <c r="A10" s="9" t="s">
        <v>18</v>
      </c>
      <c r="B10" s="10">
        <f>B5/B12</f>
        <v>1.66828395084379E-3</v>
      </c>
      <c r="C10" s="10">
        <f t="shared" ref="C10:AJ10" si="3">C5/C12</f>
        <v>1.5815711714029543E-3</v>
      </c>
      <c r="D10" s="10">
        <f t="shared" si="3"/>
        <v>1.2340142801865964E-3</v>
      </c>
      <c r="E10" s="10">
        <f t="shared" si="3"/>
        <v>8.7784431788787392E-4</v>
      </c>
      <c r="F10" s="10">
        <f t="shared" si="3"/>
        <v>5.8256401000000271E-4</v>
      </c>
      <c r="G10" s="10">
        <f t="shared" si="3"/>
        <v>1.0467933408474729E-3</v>
      </c>
      <c r="H10" s="10">
        <f t="shared" si="3"/>
        <v>1.0277466428819189E-3</v>
      </c>
      <c r="I10" s="10">
        <f t="shared" si="3"/>
        <v>1.0382526446297521E-3</v>
      </c>
      <c r="J10" s="10">
        <f t="shared" si="3"/>
        <v>9.5509379398099061E-4</v>
      </c>
      <c r="K10" s="10">
        <f t="shared" si="3"/>
        <v>9.3201903228860893E-4</v>
      </c>
      <c r="L10" s="10">
        <f t="shared" si="3"/>
        <v>9.5738597477862202E-4</v>
      </c>
      <c r="M10" s="10">
        <f t="shared" si="3"/>
        <v>9.2165551776972224E-4</v>
      </c>
      <c r="N10" s="10">
        <f t="shared" si="3"/>
        <v>1.0297758403655182E-3</v>
      </c>
      <c r="O10" s="10">
        <f t="shared" si="3"/>
        <v>1.0543229265515277E-3</v>
      </c>
      <c r="P10" s="10">
        <f t="shared" si="3"/>
        <v>9.1664134500264499E-4</v>
      </c>
      <c r="Q10" s="10">
        <f t="shared" si="3"/>
        <v>7.0652360152176981E-4</v>
      </c>
      <c r="R10" s="10">
        <f t="shared" si="3"/>
        <v>7.046233151874621E-4</v>
      </c>
      <c r="S10" s="10">
        <f t="shared" si="3"/>
        <v>6.7328800042722116E-4</v>
      </c>
      <c r="T10" s="10">
        <f t="shared" si="3"/>
        <v>2.7901425971151288E-4</v>
      </c>
      <c r="U10" s="10">
        <f t="shared" si="3"/>
        <v>1.1242723539017271E-4</v>
      </c>
      <c r="V10" s="10">
        <f t="shared" si="3"/>
        <v>4.3450752234289931E-6</v>
      </c>
      <c r="W10" s="10">
        <f t="shared" si="3"/>
        <v>4.2172815197673676E-6</v>
      </c>
      <c r="X10" s="10">
        <f t="shared" si="3"/>
        <v>3.9825363412144162E-6</v>
      </c>
      <c r="Y10" s="10">
        <f t="shared" si="3"/>
        <v>4.1393593606831478E-6</v>
      </c>
      <c r="Z10" s="10">
        <f t="shared" si="3"/>
        <v>4.1312852593481582E-6</v>
      </c>
      <c r="AA10" s="10">
        <f t="shared" si="3"/>
        <v>4.4282690824218206E-6</v>
      </c>
      <c r="AB10" s="10">
        <f t="shared" si="3"/>
        <v>4.1392526498146526E-6</v>
      </c>
      <c r="AC10" s="10">
        <f t="shared" si="3"/>
        <v>4.1493417443773998E-6</v>
      </c>
      <c r="AD10" s="10">
        <f t="shared" si="3"/>
        <v>4.1844258899557212E-6</v>
      </c>
      <c r="AE10" s="10">
        <f t="shared" si="3"/>
        <v>4.0089448983452395E-6</v>
      </c>
      <c r="AF10" s="10">
        <f t="shared" si="3"/>
        <v>4.5142010895435554E-6</v>
      </c>
      <c r="AG10" s="10">
        <f t="shared" si="3"/>
        <v>4.6703543912214496E-6</v>
      </c>
      <c r="AH10" s="10">
        <f t="shared" si="3"/>
        <v>4.4448987937027195E-6</v>
      </c>
      <c r="AI10" s="11">
        <f t="shared" si="3"/>
        <v>4.0763382028216208E-6</v>
      </c>
      <c r="AJ10" s="11">
        <f t="shared" si="3"/>
        <v>4.4133974163624673E-6</v>
      </c>
      <c r="AK10" s="5"/>
      <c r="AL10" s="1">
        <f>(AJ10-AI10)/AI10*100</f>
        <v>8.2686763651636124</v>
      </c>
      <c r="AM10" s="1">
        <f>(AJ10-B10)/B10*100</f>
        <v>-99.735452863756791</v>
      </c>
    </row>
    <row r="11" spans="1:39" customFormat="1" x14ac:dyDescent="0.25">
      <c r="A11" s="9" t="s">
        <v>11</v>
      </c>
      <c r="B11" s="10">
        <f>B6/B12</f>
        <v>3.7191598712549921E-2</v>
      </c>
      <c r="C11" s="10">
        <f t="shared" ref="C11:AJ11" si="4">C6/C12</f>
        <v>3.8483378139424346E-2</v>
      </c>
      <c r="D11" s="10">
        <f t="shared" si="4"/>
        <v>3.8430821908826719E-2</v>
      </c>
      <c r="E11" s="10">
        <f t="shared" si="4"/>
        <v>3.7753382795002642E-2</v>
      </c>
      <c r="F11" s="10">
        <f t="shared" si="4"/>
        <v>3.8223140226757692E-2</v>
      </c>
      <c r="G11" s="10">
        <f t="shared" si="4"/>
        <v>3.9495571734649321E-2</v>
      </c>
      <c r="H11" s="10">
        <f t="shared" si="4"/>
        <v>3.9217326197908922E-2</v>
      </c>
      <c r="I11" s="10">
        <f t="shared" si="4"/>
        <v>4.2266097746315519E-2</v>
      </c>
      <c r="J11" s="10">
        <f t="shared" si="4"/>
        <v>4.168580076731767E-2</v>
      </c>
      <c r="K11" s="10">
        <f t="shared" si="4"/>
        <v>4.2302962787614813E-2</v>
      </c>
      <c r="L11" s="10">
        <f t="shared" si="4"/>
        <v>4.4707903842304435E-2</v>
      </c>
      <c r="M11" s="10">
        <f t="shared" si="4"/>
        <v>4.2983233678388584E-2</v>
      </c>
      <c r="N11" s="10">
        <f t="shared" si="4"/>
        <v>4.4913403888293166E-2</v>
      </c>
      <c r="O11" s="10">
        <f t="shared" si="4"/>
        <v>4.6335073068893527E-2</v>
      </c>
      <c r="P11" s="10">
        <f t="shared" si="4"/>
        <v>4.5867439464671866E-2</v>
      </c>
      <c r="Q11" s="10">
        <f t="shared" si="4"/>
        <v>4.7192766896810859E-2</v>
      </c>
      <c r="R11" s="10">
        <f t="shared" si="4"/>
        <v>4.5421426572416462E-2</v>
      </c>
      <c r="S11" s="10">
        <f t="shared" si="4"/>
        <v>4.5185858981433687E-2</v>
      </c>
      <c r="T11" s="10">
        <f t="shared" si="4"/>
        <v>4.2430004847753104E-2</v>
      </c>
      <c r="U11" s="10">
        <f t="shared" si="4"/>
        <v>4.0754693453411844E-2</v>
      </c>
      <c r="V11" s="10">
        <f t="shared" si="4"/>
        <v>4.2581737189604126E-2</v>
      </c>
      <c r="W11" s="10">
        <f t="shared" si="4"/>
        <v>4.1329358893720206E-2</v>
      </c>
      <c r="X11" s="10">
        <f t="shared" si="4"/>
        <v>3.9028856143901267E-2</v>
      </c>
      <c r="Y11" s="10">
        <f t="shared" si="4"/>
        <v>4.0565721734694846E-2</v>
      </c>
      <c r="Z11" s="10">
        <f t="shared" si="4"/>
        <v>4.0486595541611943E-2</v>
      </c>
      <c r="AA11" s="10">
        <f t="shared" si="4"/>
        <v>4.3397037007733841E-2</v>
      </c>
      <c r="AB11" s="10">
        <f t="shared" si="4"/>
        <v>4.0564675968183597E-2</v>
      </c>
      <c r="AC11" s="10">
        <f t="shared" si="4"/>
        <v>4.066354909489852E-2</v>
      </c>
      <c r="AD11" s="10">
        <f t="shared" si="4"/>
        <v>4.1007373721566064E-2</v>
      </c>
      <c r="AE11" s="10">
        <f t="shared" si="4"/>
        <v>3.9287660003783344E-2</v>
      </c>
      <c r="AF11" s="10">
        <f t="shared" si="4"/>
        <v>4.4239170677526841E-2</v>
      </c>
      <c r="AG11" s="10">
        <f t="shared" si="4"/>
        <v>4.57694730339702E-2</v>
      </c>
      <c r="AH11" s="10">
        <f t="shared" si="4"/>
        <v>4.3560008178286647E-2</v>
      </c>
      <c r="AI11" s="11">
        <f t="shared" si="4"/>
        <v>3.9948114387651883E-2</v>
      </c>
      <c r="AJ11" s="11">
        <f t="shared" si="4"/>
        <v>4.3251294680352173E-2</v>
      </c>
      <c r="AK11" s="5"/>
      <c r="AL11" s="1">
        <f>(AJ11-AI11)/AI11*100</f>
        <v>8.2686763651635999</v>
      </c>
      <c r="AM11" s="1">
        <f>(AJ11-B11)/B11*100</f>
        <v>16.293184959961053</v>
      </c>
    </row>
    <row r="12" spans="1:39" s="4" customFormat="1" x14ac:dyDescent="0.25">
      <c r="A12" s="12" t="s">
        <v>0</v>
      </c>
      <c r="B12" s="10">
        <v>8896.4177785761767</v>
      </c>
      <c r="C12" s="10">
        <v>8883.5044252462249</v>
      </c>
      <c r="D12" s="10">
        <v>9219.3880432888454</v>
      </c>
      <c r="E12" s="10">
        <v>9305.3857427181938</v>
      </c>
      <c r="F12" s="10">
        <v>9804.9165447072046</v>
      </c>
      <c r="G12" s="10">
        <v>9848.1</v>
      </c>
      <c r="H12" s="10">
        <v>10090.5</v>
      </c>
      <c r="I12" s="10">
        <v>10001.4</v>
      </c>
      <c r="J12" s="10">
        <v>10373.799999999999</v>
      </c>
      <c r="K12" s="10">
        <v>10561</v>
      </c>
      <c r="L12" s="10">
        <v>10491.099999999999</v>
      </c>
      <c r="M12" s="10">
        <v>10703.6</v>
      </c>
      <c r="N12" s="10">
        <v>10724.5</v>
      </c>
      <c r="O12" s="10">
        <v>10538</v>
      </c>
      <c r="P12" s="10">
        <v>10774.7</v>
      </c>
      <c r="Q12" s="10">
        <v>10645.5</v>
      </c>
      <c r="R12" s="10">
        <v>11076.900000000001</v>
      </c>
      <c r="S12" s="10">
        <v>11235.4</v>
      </c>
      <c r="T12" s="10">
        <v>10932.900000000001</v>
      </c>
      <c r="U12" s="10">
        <v>10104.5</v>
      </c>
      <c r="V12" s="10">
        <v>10708.1</v>
      </c>
      <c r="W12" s="10">
        <v>10970.1</v>
      </c>
      <c r="X12" s="10">
        <v>11068.7</v>
      </c>
      <c r="Y12" s="10">
        <v>10586.3</v>
      </c>
      <c r="Z12" s="10">
        <v>10582.3</v>
      </c>
      <c r="AA12" s="10">
        <v>10111.400000000001</v>
      </c>
      <c r="AB12" s="10">
        <v>10736.6</v>
      </c>
      <c r="AC12" s="10">
        <v>10938</v>
      </c>
      <c r="AD12" s="10">
        <v>10862.9</v>
      </c>
      <c r="AE12" s="10">
        <v>11101.3</v>
      </c>
      <c r="AF12" s="10">
        <v>9453.5</v>
      </c>
      <c r="AG12" s="10">
        <v>10279.599999999999</v>
      </c>
      <c r="AH12" s="10">
        <v>9782</v>
      </c>
      <c r="AI12" s="10">
        <v>9193.2999999999993</v>
      </c>
      <c r="AJ12" s="10">
        <v>9017.6447406365642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E17" sqref="E17"/>
    </sheetView>
  </sheetViews>
  <sheetFormatPr defaultRowHeight="15" x14ac:dyDescent="0.25"/>
  <cols>
    <col min="1" max="1" width="9.28515625" style="3"/>
  </cols>
  <sheetData>
    <row r="1" spans="1:2" x14ac:dyDescent="0.25">
      <c r="A1" s="3" t="s">
        <v>1</v>
      </c>
      <c r="B1" t="s">
        <v>15</v>
      </c>
    </row>
    <row r="2" spans="1:2" x14ac:dyDescent="0.25">
      <c r="A2" s="3" t="s">
        <v>2</v>
      </c>
      <c r="B2" t="s">
        <v>12</v>
      </c>
    </row>
    <row r="3" spans="1:2" x14ac:dyDescent="0.25">
      <c r="A3" s="3" t="s">
        <v>3</v>
      </c>
    </row>
    <row r="4" spans="1:2" x14ac:dyDescent="0.25">
      <c r="A4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tabella1</vt:lpstr>
      <vt:lpstr>Metadati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antonella.bernetti</dc:creator>
  <cp:lastModifiedBy>Soraci Mariangela</cp:lastModifiedBy>
  <dcterms:created xsi:type="dcterms:W3CDTF">2016-06-06T13:49:36Z</dcterms:created>
  <dcterms:modified xsi:type="dcterms:W3CDTF">2026-10-02T08:00:02Z</dcterms:modified>
</cp:coreProperties>
</file>