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nnuario 2026\CERTIFICAZIONE AMBIENTALE 2026\01 REV Ecolabel 2026\"/>
    </mc:Choice>
  </mc:AlternateContent>
  <xr:revisionPtr revIDLastSave="0" documentId="13_ncr:1_{98B82F40-B3F4-4C1E-B00F-10E6AE0E5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a 2" sheetId="1" r:id="rId1"/>
    <sheet name="Metadati" sheetId="2" r:id="rId2"/>
  </sheets>
  <definedNames>
    <definedName name="_xlnm._FilterDatabase" localSheetId="0" hidden="1">'Tabella 2'!$A$1:$E$1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0" i="1" l="1"/>
  <c r="F30" i="1"/>
  <c r="E30" i="1"/>
  <c r="D23" i="1"/>
  <c r="D30" i="1"/>
  <c r="C30" i="1"/>
  <c r="B30" i="1"/>
  <c r="S30" i="1"/>
  <c r="Q30" i="1"/>
  <c r="R30" i="1"/>
  <c r="P30" i="1"/>
  <c r="O30" i="1"/>
  <c r="N12" i="1"/>
  <c r="N30" i="1"/>
  <c r="M30" i="1"/>
  <c r="L30" i="1"/>
  <c r="E13" i="1"/>
  <c r="D13" i="1"/>
  <c r="C13" i="1"/>
  <c r="K30" i="1"/>
  <c r="J30" i="1"/>
  <c r="I30" i="1"/>
  <c r="H30" i="1"/>
  <c r="G30" i="1"/>
  <c r="E23" i="1"/>
  <c r="C23" i="1"/>
  <c r="B23" i="1"/>
  <c r="E20" i="1"/>
  <c r="D20" i="1"/>
  <c r="C20" i="1"/>
  <c r="B20" i="1"/>
  <c r="E19" i="1"/>
  <c r="D19" i="1"/>
  <c r="C19" i="1"/>
  <c r="B19" i="1"/>
  <c r="E18" i="1"/>
  <c r="D18" i="1"/>
  <c r="C18" i="1"/>
  <c r="E17" i="1"/>
  <c r="D17" i="1"/>
  <c r="C17" i="1"/>
  <c r="E16" i="1"/>
  <c r="D16" i="1"/>
  <c r="C16" i="1"/>
  <c r="B16" i="1"/>
  <c r="E15" i="1"/>
  <c r="D15" i="1"/>
  <c r="C15" i="1"/>
  <c r="B15" i="1"/>
  <c r="E11" i="1"/>
  <c r="D11" i="1"/>
  <c r="E9" i="1"/>
  <c r="D9" i="1"/>
  <c r="C9" i="1"/>
  <c r="B9" i="1"/>
  <c r="E7" i="1"/>
  <c r="D7" i="1"/>
  <c r="C7" i="1"/>
  <c r="E6" i="1"/>
  <c r="D6" i="1"/>
  <c r="E5" i="1"/>
  <c r="D5" i="1"/>
  <c r="C5" i="1"/>
  <c r="E4" i="1"/>
</calcChain>
</file>

<file path=xl/sharedStrings.xml><?xml version="1.0" encoding="utf-8"?>
<sst xmlns="http://schemas.openxmlformats.org/spreadsheetml/2006/main" count="176" uniqueCount="43">
  <si>
    <t>Materassi</t>
  </si>
  <si>
    <t>Ammendanti</t>
  </si>
  <si>
    <t>Calzature</t>
  </si>
  <si>
    <t xml:space="preserve">Detergenti multiuso/servizi sanitari </t>
  </si>
  <si>
    <t>TOTALE</t>
  </si>
  <si>
    <t>n.</t>
  </si>
  <si>
    <t xml:space="preserve">Gruppi di prodotti/servizi                                          </t>
  </si>
  <si>
    <t>Rivestimenti del suolo in legno</t>
  </si>
  <si>
    <t>Prodotti vernicianti per esterni e per interni</t>
  </si>
  <si>
    <t>-</t>
  </si>
  <si>
    <t>Saponi, shampoo, balsami per capelli</t>
  </si>
  <si>
    <t>Lubrificanti</t>
  </si>
  <si>
    <t>Servizio di campeggio</t>
  </si>
  <si>
    <t>Detersivi per bucato</t>
  </si>
  <si>
    <t>Detersivi per piatti</t>
  </si>
  <si>
    <t>Detersivi per lavastoviglie</t>
  </si>
  <si>
    <t xml:space="preserve">Prodotti tessili </t>
  </si>
  <si>
    <t xml:space="preserve">Prodotti vernicianti per interni </t>
  </si>
  <si>
    <t>Prodotti per la pulizia di superfici dure</t>
  </si>
  <si>
    <t>Detersivi per bucato per uso industriale o professionale</t>
  </si>
  <si>
    <t>Prodotti igienici assorbenti</t>
  </si>
  <si>
    <t>Detersivi per lavastoviglie industriali o professionali</t>
  </si>
  <si>
    <t>Strutture ricettive</t>
  </si>
  <si>
    <t>ISPRA</t>
  </si>
  <si>
    <t>Mobili</t>
  </si>
  <si>
    <t>Substrati di coltivazione</t>
  </si>
  <si>
    <t>Coperture dure</t>
  </si>
  <si>
    <t>Prodotti cosmetici*</t>
  </si>
  <si>
    <t>Carta grafica*</t>
  </si>
  <si>
    <t>Carta stampata, per cartoleria, sporte di carta*</t>
  </si>
  <si>
    <t>Legenda:</t>
  </si>
  <si>
    <t>Note:</t>
  </si>
  <si>
    <t>Titolo:</t>
  </si>
  <si>
    <t>Fonte:</t>
  </si>
  <si>
    <t xml:space="preserve">(*) Modifica del nome del gruppo di prodotti a seguito della pubblicazione di una nuova decisione </t>
  </si>
  <si>
    <t>Tessuto carta e prodotti in tessuto carta*</t>
  </si>
  <si>
    <t>(-) Indica che il dato non è rilevabile perché assimilato in altro gruppo di prodotti/servizi oppure per assenza di normativa di riferimento</t>
  </si>
  <si>
    <t>Si specifica che il dato di alcuni gruppi di prodotti/servizi non è rilevabile in quanto i prodotti/servizi rientrano in altro gruppo di prodotti/servizi: </t>
  </si>
  <si>
    <r>
      <rPr>
        <sz val="10"/>
        <color rgb="FF212529"/>
        <rFont val="Comic Sans MS"/>
        <family val="4"/>
      </rPr>
      <t xml:space="preserve">− </t>
    </r>
    <r>
      <rPr>
        <sz val="10"/>
        <color rgb="FF212529"/>
        <rFont val="Arial"/>
        <family val="2"/>
      </rPr>
      <t>"Servizio di campeggio" in "Strutture ricettive" (Decisione 2017/175/UE);</t>
    </r>
  </si>
  <si>
    <t>− "Prodotti vernicianti per interni" in "Prodotti vernicianti per esterni e per interni" (Decisione 2015/886/UE);</t>
  </si>
  <si>
    <t>− "Detergenti multiuso/servizi sanitari" in "Prodotti per la pulizia di superfici dure" (Decisione 2017/1217UE)</t>
  </si>
  <si>
    <t xml:space="preserve">Tabella 2: Numero di licenze Ecolabel UE in vigore in Italia per gruppo di prodotti/servizi </t>
  </si>
  <si>
    <t>Servizi di pulizia di ambienti interni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</si>
</sst>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212529"/>
      <name val="Arial"/>
      <family val="2"/>
    </font>
    <font>
      <sz val="10"/>
      <color rgb="FF212529"/>
      <name val="Comic Sans MS"/>
      <family val="4"/>
    </font>
    <font>
      <sz val="10"/>
      <color rgb="FF212529"/>
      <name val="Arial"/>
      <family val="4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7" fillId="2" borderId="0" xfId="0" applyFont="1" applyFill="1" applyAlignment="1">
      <alignment vertical="top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0" xfId="0" applyFont="1"/>
    <xf numFmtId="0" fontId="5" fillId="0" borderId="1" xfId="0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zoomScaleNormal="100" workbookViewId="0">
      <selection activeCell="U9" sqref="U9"/>
    </sheetView>
  </sheetViews>
  <sheetFormatPr defaultColWidth="35.28515625" defaultRowHeight="11.25" x14ac:dyDescent="0.2"/>
  <cols>
    <col min="1" max="1" width="47.28515625" style="1" customWidth="1"/>
    <col min="2" max="5" width="6.7109375" style="4" customWidth="1"/>
    <col min="6" max="20" width="6.7109375" style="1" customWidth="1"/>
    <col min="21" max="16384" width="35.28515625" style="1"/>
  </cols>
  <sheetData>
    <row r="1" spans="1:20" ht="14.65" customHeight="1" x14ac:dyDescent="0.2">
      <c r="A1" s="5" t="s">
        <v>6</v>
      </c>
      <c r="B1" s="6">
        <v>2007</v>
      </c>
      <c r="C1" s="6">
        <v>2008</v>
      </c>
      <c r="D1" s="6">
        <v>2009</v>
      </c>
      <c r="E1" s="6">
        <v>2010</v>
      </c>
      <c r="F1" s="6">
        <v>2011</v>
      </c>
      <c r="G1" s="6">
        <v>2012</v>
      </c>
      <c r="H1" s="6">
        <v>2013</v>
      </c>
      <c r="I1" s="6">
        <v>2014</v>
      </c>
      <c r="J1" s="6">
        <v>2015</v>
      </c>
      <c r="K1" s="6">
        <v>2016</v>
      </c>
      <c r="L1" s="6">
        <v>2017</v>
      </c>
      <c r="M1" s="6">
        <v>2018</v>
      </c>
      <c r="N1" s="6">
        <v>2019</v>
      </c>
      <c r="O1" s="6">
        <v>2020</v>
      </c>
      <c r="P1" s="6">
        <v>2021</v>
      </c>
      <c r="Q1" s="6">
        <v>2022</v>
      </c>
      <c r="R1" s="6">
        <v>2023</v>
      </c>
      <c r="S1" s="6">
        <v>2024</v>
      </c>
      <c r="T1" s="6">
        <v>2025</v>
      </c>
    </row>
    <row r="2" spans="1:20" ht="15" x14ac:dyDescent="0.2">
      <c r="A2" s="20"/>
      <c r="B2" s="22" t="s">
        <v>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  <c r="T2" s="21"/>
    </row>
    <row r="3" spans="1:20" ht="12.75" x14ac:dyDescent="0.2">
      <c r="A3" s="8" t="s">
        <v>0</v>
      </c>
      <c r="B3" s="18">
        <v>0</v>
      </c>
      <c r="C3" s="18">
        <v>7</v>
      </c>
      <c r="D3" s="18">
        <v>7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</row>
    <row r="4" spans="1:20" ht="12.75" x14ac:dyDescent="0.2">
      <c r="A4" s="8" t="s">
        <v>1</v>
      </c>
      <c r="B4" s="18">
        <v>2</v>
      </c>
      <c r="C4" s="18">
        <v>0</v>
      </c>
      <c r="D4" s="18">
        <v>0</v>
      </c>
      <c r="E4" s="18">
        <f>1</f>
        <v>1</v>
      </c>
      <c r="F4" s="18">
        <v>1</v>
      </c>
      <c r="G4" s="18">
        <v>1</v>
      </c>
      <c r="H4" s="18">
        <v>1</v>
      </c>
      <c r="I4" s="18">
        <v>1</v>
      </c>
      <c r="J4" s="18">
        <v>2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</row>
    <row r="5" spans="1:20" ht="12.75" x14ac:dyDescent="0.2">
      <c r="A5" s="8" t="s">
        <v>2</v>
      </c>
      <c r="B5" s="18">
        <v>8</v>
      </c>
      <c r="C5" s="18">
        <f>8-1</f>
        <v>7</v>
      </c>
      <c r="D5" s="18">
        <f>8-1-1</f>
        <v>6</v>
      </c>
      <c r="E5" s="18">
        <f>1</f>
        <v>1</v>
      </c>
      <c r="F5" s="18">
        <v>4</v>
      </c>
      <c r="G5" s="18">
        <v>4</v>
      </c>
      <c r="H5" s="18">
        <v>4</v>
      </c>
      <c r="I5" s="18">
        <v>5</v>
      </c>
      <c r="J5" s="18">
        <v>6</v>
      </c>
      <c r="K5" s="18">
        <v>6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</row>
    <row r="6" spans="1:20" ht="12.75" x14ac:dyDescent="0.2">
      <c r="A6" s="8" t="s">
        <v>25</v>
      </c>
      <c r="B6" s="18">
        <v>0</v>
      </c>
      <c r="C6" s="18">
        <v>1</v>
      </c>
      <c r="D6" s="18">
        <f>1+1</f>
        <v>2</v>
      </c>
      <c r="E6" s="18">
        <f>1+1</f>
        <v>2</v>
      </c>
      <c r="F6" s="18">
        <v>2</v>
      </c>
      <c r="G6" s="18">
        <v>2</v>
      </c>
      <c r="H6" s="18">
        <v>2</v>
      </c>
      <c r="I6" s="18">
        <v>2</v>
      </c>
      <c r="J6" s="18">
        <v>3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spans="1:20" ht="12.75" x14ac:dyDescent="0.2">
      <c r="A7" s="8" t="s">
        <v>28</v>
      </c>
      <c r="B7" s="18">
        <v>4</v>
      </c>
      <c r="C7" s="18">
        <f>4-1</f>
        <v>3</v>
      </c>
      <c r="D7" s="18">
        <f>4-1</f>
        <v>3</v>
      </c>
      <c r="E7" s="18">
        <f>4-1</f>
        <v>3</v>
      </c>
      <c r="F7" s="18">
        <v>3</v>
      </c>
      <c r="G7" s="18">
        <v>0</v>
      </c>
      <c r="H7" s="18">
        <v>1</v>
      </c>
      <c r="I7" s="18">
        <v>1</v>
      </c>
      <c r="J7" s="18">
        <v>2</v>
      </c>
      <c r="K7" s="18">
        <v>2</v>
      </c>
      <c r="L7" s="18">
        <v>2</v>
      </c>
      <c r="M7" s="18">
        <v>2</v>
      </c>
      <c r="N7" s="18">
        <v>2</v>
      </c>
      <c r="O7" s="18">
        <v>3</v>
      </c>
      <c r="P7" s="18">
        <v>3</v>
      </c>
      <c r="Q7" s="18">
        <v>3</v>
      </c>
      <c r="R7" s="18">
        <v>4</v>
      </c>
      <c r="S7" s="18">
        <v>5</v>
      </c>
      <c r="T7" s="18">
        <v>6</v>
      </c>
    </row>
    <row r="8" spans="1:20" ht="12.75" x14ac:dyDescent="0.2">
      <c r="A8" s="8" t="s">
        <v>15</v>
      </c>
      <c r="B8" s="18">
        <v>4</v>
      </c>
      <c r="C8" s="18">
        <v>4</v>
      </c>
      <c r="D8" s="18">
        <v>4</v>
      </c>
      <c r="E8" s="18">
        <v>4</v>
      </c>
      <c r="F8" s="18">
        <v>3</v>
      </c>
      <c r="G8" s="18">
        <v>0</v>
      </c>
      <c r="H8" s="18">
        <v>0</v>
      </c>
      <c r="I8" s="18">
        <v>1</v>
      </c>
      <c r="J8" s="18">
        <v>1</v>
      </c>
      <c r="K8" s="18">
        <v>1</v>
      </c>
      <c r="L8" s="18">
        <v>1</v>
      </c>
      <c r="M8" s="18">
        <v>2</v>
      </c>
      <c r="N8" s="18">
        <v>4</v>
      </c>
      <c r="O8" s="18">
        <v>4</v>
      </c>
      <c r="P8" s="18">
        <v>6</v>
      </c>
      <c r="Q8" s="18">
        <v>7</v>
      </c>
      <c r="R8" s="18">
        <v>8</v>
      </c>
      <c r="S8" s="18">
        <v>9</v>
      </c>
      <c r="T8" s="18">
        <v>9</v>
      </c>
    </row>
    <row r="9" spans="1:20" ht="12.75" x14ac:dyDescent="0.2">
      <c r="A9" s="8" t="s">
        <v>16</v>
      </c>
      <c r="B9" s="18">
        <f>11+1+2</f>
        <v>14</v>
      </c>
      <c r="C9" s="18">
        <f>11+1+2+1-3+1</f>
        <v>13</v>
      </c>
      <c r="D9" s="18">
        <f>11+1+2+1-3+1+1-1-1+1+1</f>
        <v>14</v>
      </c>
      <c r="E9" s="18">
        <f>11+1+2+1-3+1+1-1-1+1+1-9</f>
        <v>5</v>
      </c>
      <c r="F9" s="18">
        <v>7</v>
      </c>
      <c r="G9" s="18">
        <v>7</v>
      </c>
      <c r="H9" s="18">
        <v>7</v>
      </c>
      <c r="I9" s="18">
        <v>11</v>
      </c>
      <c r="J9" s="18">
        <v>12</v>
      </c>
      <c r="K9" s="18">
        <v>6</v>
      </c>
      <c r="L9" s="18">
        <v>7</v>
      </c>
      <c r="M9" s="18">
        <v>9</v>
      </c>
      <c r="N9" s="18">
        <v>9</v>
      </c>
      <c r="O9" s="18">
        <v>12</v>
      </c>
      <c r="P9" s="18">
        <v>14</v>
      </c>
      <c r="Q9" s="18">
        <v>17</v>
      </c>
      <c r="R9" s="18">
        <v>18</v>
      </c>
      <c r="S9" s="18">
        <v>18</v>
      </c>
      <c r="T9" s="18">
        <v>19</v>
      </c>
    </row>
    <row r="10" spans="1:20" ht="12" customHeight="1" x14ac:dyDescent="0.2">
      <c r="A10" s="8" t="s">
        <v>20</v>
      </c>
      <c r="B10" s="18" t="s">
        <v>9</v>
      </c>
      <c r="C10" s="18" t="s">
        <v>9</v>
      </c>
      <c r="D10" s="18" t="s">
        <v>9</v>
      </c>
      <c r="E10" s="18" t="s">
        <v>9</v>
      </c>
      <c r="F10" s="18" t="s">
        <v>9</v>
      </c>
      <c r="G10" s="18" t="s">
        <v>9</v>
      </c>
      <c r="H10" s="18" t="s">
        <v>9</v>
      </c>
      <c r="I10" s="18" t="s">
        <v>9</v>
      </c>
      <c r="J10" s="18" t="s">
        <v>9</v>
      </c>
      <c r="K10" s="18" t="s">
        <v>9</v>
      </c>
      <c r="L10" s="18" t="s">
        <v>9</v>
      </c>
      <c r="M10" s="18">
        <v>1</v>
      </c>
      <c r="N10" s="18">
        <v>1</v>
      </c>
      <c r="O10" s="18">
        <v>1</v>
      </c>
      <c r="P10" s="18">
        <v>1</v>
      </c>
      <c r="Q10" s="18">
        <v>1</v>
      </c>
      <c r="R10" s="18">
        <v>1</v>
      </c>
      <c r="S10" s="18">
        <v>1</v>
      </c>
      <c r="T10" s="18">
        <v>2</v>
      </c>
    </row>
    <row r="11" spans="1:20" ht="12.75" x14ac:dyDescent="0.2">
      <c r="A11" s="8" t="s">
        <v>17</v>
      </c>
      <c r="B11" s="18">
        <v>9</v>
      </c>
      <c r="C11" s="18">
        <v>9</v>
      </c>
      <c r="D11" s="18">
        <f>9-9+4</f>
        <v>4</v>
      </c>
      <c r="E11" s="18">
        <f>4+3</f>
        <v>7</v>
      </c>
      <c r="F11" s="18">
        <v>9</v>
      </c>
      <c r="G11" s="18">
        <v>12</v>
      </c>
      <c r="H11" s="18">
        <v>12</v>
      </c>
      <c r="I11" s="18">
        <v>12</v>
      </c>
      <c r="J11" s="18">
        <v>11</v>
      </c>
      <c r="K11" s="18" t="s">
        <v>9</v>
      </c>
      <c r="L11" s="18" t="s">
        <v>9</v>
      </c>
      <c r="M11" s="18" t="s">
        <v>9</v>
      </c>
      <c r="N11" s="18" t="s">
        <v>9</v>
      </c>
      <c r="O11" s="18" t="s">
        <v>9</v>
      </c>
      <c r="P11" s="18" t="s">
        <v>9</v>
      </c>
      <c r="Q11" s="18" t="s">
        <v>9</v>
      </c>
      <c r="R11" s="18" t="s">
        <v>9</v>
      </c>
      <c r="S11" s="18" t="s">
        <v>9</v>
      </c>
      <c r="T11" s="18" t="s">
        <v>9</v>
      </c>
    </row>
    <row r="12" spans="1:20" ht="12.75" x14ac:dyDescent="0.2">
      <c r="A12" s="8" t="s">
        <v>8</v>
      </c>
      <c r="B12" s="18" t="s">
        <v>9</v>
      </c>
      <c r="C12" s="18" t="s">
        <v>9</v>
      </c>
      <c r="D12" s="18" t="s">
        <v>9</v>
      </c>
      <c r="E12" s="18" t="s">
        <v>9</v>
      </c>
      <c r="F12" s="18" t="s">
        <v>9</v>
      </c>
      <c r="G12" s="18" t="s">
        <v>9</v>
      </c>
      <c r="H12" s="18" t="s">
        <v>9</v>
      </c>
      <c r="I12" s="18" t="s">
        <v>9</v>
      </c>
      <c r="J12" s="18" t="s">
        <v>9</v>
      </c>
      <c r="K12" s="18">
        <v>3</v>
      </c>
      <c r="L12" s="18">
        <v>6</v>
      </c>
      <c r="M12" s="18">
        <v>6</v>
      </c>
      <c r="N12" s="18">
        <f>5+1</f>
        <v>6</v>
      </c>
      <c r="O12" s="18">
        <v>6</v>
      </c>
      <c r="P12" s="18">
        <v>7</v>
      </c>
      <c r="Q12" s="18">
        <v>7</v>
      </c>
      <c r="R12" s="18">
        <v>7</v>
      </c>
      <c r="S12" s="18">
        <v>11</v>
      </c>
      <c r="T12" s="18">
        <v>11</v>
      </c>
    </row>
    <row r="13" spans="1:20" ht="12.75" x14ac:dyDescent="0.2">
      <c r="A13" s="8" t="s">
        <v>10</v>
      </c>
      <c r="B13" s="18">
        <v>0</v>
      </c>
      <c r="C13" s="18">
        <f>1+1+1+1+1</f>
        <v>5</v>
      </c>
      <c r="D13" s="18">
        <f>1+1+1+1+1+1+1</f>
        <v>7</v>
      </c>
      <c r="E13" s="18">
        <f>1+1+1+1+1+1+1+2</f>
        <v>9</v>
      </c>
      <c r="F13" s="18">
        <v>14</v>
      </c>
      <c r="G13" s="18">
        <v>15</v>
      </c>
      <c r="H13" s="18">
        <v>15</v>
      </c>
      <c r="I13" s="18">
        <v>15</v>
      </c>
      <c r="J13" s="18">
        <v>15</v>
      </c>
      <c r="K13" s="18" t="s">
        <v>9</v>
      </c>
      <c r="L13" s="18" t="s">
        <v>9</v>
      </c>
      <c r="M13" s="18" t="s">
        <v>9</v>
      </c>
      <c r="N13" s="18" t="s">
        <v>9</v>
      </c>
      <c r="O13" s="18" t="s">
        <v>9</v>
      </c>
      <c r="P13" s="18" t="s">
        <v>9</v>
      </c>
      <c r="Q13" s="18" t="s">
        <v>9</v>
      </c>
      <c r="R13" s="18" t="s">
        <v>9</v>
      </c>
      <c r="S13" s="18" t="s">
        <v>9</v>
      </c>
      <c r="T13" s="18" t="s">
        <v>9</v>
      </c>
    </row>
    <row r="14" spans="1:20" ht="12.75" x14ac:dyDescent="0.2">
      <c r="A14" s="8" t="s">
        <v>27</v>
      </c>
      <c r="B14" s="18" t="s">
        <v>9</v>
      </c>
      <c r="C14" s="18" t="s">
        <v>9</v>
      </c>
      <c r="D14" s="18" t="s">
        <v>9</v>
      </c>
      <c r="E14" s="18" t="s">
        <v>9</v>
      </c>
      <c r="F14" s="18" t="s">
        <v>9</v>
      </c>
      <c r="G14" s="18" t="s">
        <v>9</v>
      </c>
      <c r="H14" s="18" t="s">
        <v>9</v>
      </c>
      <c r="I14" s="18" t="s">
        <v>9</v>
      </c>
      <c r="J14" s="18" t="s">
        <v>9</v>
      </c>
      <c r="K14" s="18">
        <v>11</v>
      </c>
      <c r="L14" s="18">
        <v>12</v>
      </c>
      <c r="M14" s="18">
        <v>13</v>
      </c>
      <c r="N14" s="18">
        <v>15</v>
      </c>
      <c r="O14" s="18">
        <v>17</v>
      </c>
      <c r="P14" s="18">
        <v>19</v>
      </c>
      <c r="Q14" s="18">
        <v>5</v>
      </c>
      <c r="R14" s="18">
        <v>10</v>
      </c>
      <c r="S14" s="18">
        <v>20</v>
      </c>
      <c r="T14" s="18">
        <v>23</v>
      </c>
    </row>
    <row r="15" spans="1:20" ht="12.75" x14ac:dyDescent="0.2">
      <c r="A15" s="8" t="s">
        <v>12</v>
      </c>
      <c r="B15" s="18">
        <f>4+1+1+3</f>
        <v>9</v>
      </c>
      <c r="C15" s="18">
        <f>8+1+1+2+2</f>
        <v>14</v>
      </c>
      <c r="D15" s="18">
        <f>8+1+1+2+2+2+1</f>
        <v>17</v>
      </c>
      <c r="E15" s="18">
        <f>8+1</f>
        <v>9</v>
      </c>
      <c r="F15" s="18">
        <v>15</v>
      </c>
      <c r="G15" s="18">
        <v>20</v>
      </c>
      <c r="H15" s="18">
        <v>21</v>
      </c>
      <c r="I15" s="18">
        <v>23</v>
      </c>
      <c r="J15" s="18">
        <v>25</v>
      </c>
      <c r="K15" s="18">
        <v>23</v>
      </c>
      <c r="L15" s="18">
        <v>24</v>
      </c>
      <c r="M15" s="18" t="s">
        <v>9</v>
      </c>
      <c r="N15" s="18" t="s">
        <v>9</v>
      </c>
      <c r="O15" s="18" t="s">
        <v>9</v>
      </c>
      <c r="P15" s="18" t="s">
        <v>9</v>
      </c>
      <c r="Q15" s="18" t="s">
        <v>9</v>
      </c>
      <c r="R15" s="18" t="s">
        <v>9</v>
      </c>
      <c r="S15" s="18" t="s">
        <v>9</v>
      </c>
      <c r="T15" s="18" t="s">
        <v>9</v>
      </c>
    </row>
    <row r="16" spans="1:20" ht="12.75" x14ac:dyDescent="0.2">
      <c r="A16" s="8" t="s">
        <v>13</v>
      </c>
      <c r="B16" s="18">
        <f>8+1</f>
        <v>9</v>
      </c>
      <c r="C16" s="18">
        <f>8+1</f>
        <v>9</v>
      </c>
      <c r="D16" s="18">
        <f>8+1+1</f>
        <v>10</v>
      </c>
      <c r="E16" s="18">
        <f>8+1+1</f>
        <v>10</v>
      </c>
      <c r="F16" s="18">
        <v>9</v>
      </c>
      <c r="G16" s="18">
        <v>2</v>
      </c>
      <c r="H16" s="18">
        <v>2</v>
      </c>
      <c r="I16" s="18">
        <v>4</v>
      </c>
      <c r="J16" s="18">
        <v>4</v>
      </c>
      <c r="K16" s="18">
        <v>5</v>
      </c>
      <c r="L16" s="18">
        <v>5</v>
      </c>
      <c r="M16" s="18">
        <v>6</v>
      </c>
      <c r="N16" s="18">
        <v>6</v>
      </c>
      <c r="O16" s="18">
        <v>10</v>
      </c>
      <c r="P16" s="18">
        <v>13</v>
      </c>
      <c r="Q16" s="18">
        <v>12</v>
      </c>
      <c r="R16" s="18">
        <v>12</v>
      </c>
      <c r="S16" s="18">
        <v>14</v>
      </c>
      <c r="T16" s="18">
        <v>15</v>
      </c>
    </row>
    <row r="17" spans="1:20" ht="12.75" x14ac:dyDescent="0.2">
      <c r="A17" s="8" t="s">
        <v>26</v>
      </c>
      <c r="B17" s="18">
        <v>5</v>
      </c>
      <c r="C17" s="18">
        <f>5+1+1+1</f>
        <v>8</v>
      </c>
      <c r="D17" s="18">
        <f>5+1+1+1+1+2+1+1</f>
        <v>13</v>
      </c>
      <c r="E17" s="18">
        <f>10+1</f>
        <v>11</v>
      </c>
      <c r="F17" s="18">
        <v>12</v>
      </c>
      <c r="G17" s="18">
        <v>12</v>
      </c>
      <c r="H17" s="18">
        <v>12</v>
      </c>
      <c r="I17" s="18">
        <v>14</v>
      </c>
      <c r="J17" s="18">
        <v>13</v>
      </c>
      <c r="K17" s="18">
        <v>12</v>
      </c>
      <c r="L17" s="18">
        <v>10</v>
      </c>
      <c r="M17" s="18">
        <v>8</v>
      </c>
      <c r="N17" s="18">
        <v>8</v>
      </c>
      <c r="O17" s="18">
        <v>8</v>
      </c>
      <c r="P17" s="18">
        <v>8</v>
      </c>
      <c r="Q17" s="18">
        <v>0</v>
      </c>
      <c r="R17" s="18">
        <v>0</v>
      </c>
      <c r="S17" s="18">
        <v>0</v>
      </c>
      <c r="T17" s="18">
        <v>1</v>
      </c>
    </row>
    <row r="18" spans="1:20" ht="12.75" x14ac:dyDescent="0.2">
      <c r="A18" s="8" t="s">
        <v>35</v>
      </c>
      <c r="B18" s="18">
        <v>9</v>
      </c>
      <c r="C18" s="18">
        <f>9+1+1</f>
        <v>11</v>
      </c>
      <c r="D18" s="18">
        <f>9+1+1+1</f>
        <v>12</v>
      </c>
      <c r="E18" s="18">
        <f>8+3</f>
        <v>11</v>
      </c>
      <c r="F18" s="18">
        <v>17</v>
      </c>
      <c r="G18" s="18">
        <v>26</v>
      </c>
      <c r="H18" s="18">
        <v>31</v>
      </c>
      <c r="I18" s="18">
        <v>34</v>
      </c>
      <c r="J18" s="18">
        <v>36</v>
      </c>
      <c r="K18" s="18">
        <v>36</v>
      </c>
      <c r="L18" s="18">
        <v>38</v>
      </c>
      <c r="M18" s="18">
        <v>38</v>
      </c>
      <c r="N18" s="18">
        <v>37</v>
      </c>
      <c r="O18" s="18">
        <v>29</v>
      </c>
      <c r="P18" s="18">
        <v>40</v>
      </c>
      <c r="Q18" s="18">
        <v>41</v>
      </c>
      <c r="R18" s="18">
        <v>41</v>
      </c>
      <c r="S18" s="18">
        <v>41</v>
      </c>
      <c r="T18" s="18">
        <v>45</v>
      </c>
    </row>
    <row r="19" spans="1:20" ht="12.75" x14ac:dyDescent="0.2">
      <c r="A19" s="8" t="s">
        <v>14</v>
      </c>
      <c r="B19" s="18">
        <f>6+2</f>
        <v>8</v>
      </c>
      <c r="C19" s="18">
        <f>6+2+2</f>
        <v>10</v>
      </c>
      <c r="D19" s="18">
        <f>6+2+2+2</f>
        <v>12</v>
      </c>
      <c r="E19" s="18">
        <f>6+2+2+2+1</f>
        <v>13</v>
      </c>
      <c r="F19" s="18">
        <v>14</v>
      </c>
      <c r="G19" s="18">
        <v>8</v>
      </c>
      <c r="H19" s="18">
        <v>10</v>
      </c>
      <c r="I19" s="18">
        <v>12</v>
      </c>
      <c r="J19" s="18">
        <v>12</v>
      </c>
      <c r="K19" s="18">
        <v>13</v>
      </c>
      <c r="L19" s="18">
        <v>13</v>
      </c>
      <c r="M19" s="18">
        <v>16</v>
      </c>
      <c r="N19" s="18">
        <v>14</v>
      </c>
      <c r="O19" s="18">
        <v>19</v>
      </c>
      <c r="P19" s="18">
        <v>21</v>
      </c>
      <c r="Q19" s="18">
        <v>24</v>
      </c>
      <c r="R19" s="18">
        <v>24</v>
      </c>
      <c r="S19" s="18">
        <v>29</v>
      </c>
      <c r="T19" s="18">
        <v>30</v>
      </c>
    </row>
    <row r="20" spans="1:20" ht="12.75" x14ac:dyDescent="0.2">
      <c r="A20" s="8" t="s">
        <v>3</v>
      </c>
      <c r="B20" s="18">
        <f>8+3+3</f>
        <v>14</v>
      </c>
      <c r="C20" s="18">
        <f>8+3+3+1+1+2+1</f>
        <v>19</v>
      </c>
      <c r="D20" s="18">
        <f>8+3+3+1+1+2+1+1+1+1</f>
        <v>22</v>
      </c>
      <c r="E20" s="18">
        <f>8+3+3+1+1+2+1+1+1+1</f>
        <v>22</v>
      </c>
      <c r="F20" s="18">
        <v>23</v>
      </c>
      <c r="G20" s="18">
        <v>12</v>
      </c>
      <c r="H20" s="18">
        <v>15</v>
      </c>
      <c r="I20" s="18">
        <v>19</v>
      </c>
      <c r="J20" s="18">
        <v>21</v>
      </c>
      <c r="K20" s="18">
        <v>22</v>
      </c>
      <c r="L20" s="18">
        <v>25</v>
      </c>
      <c r="M20" s="18">
        <v>21</v>
      </c>
      <c r="N20" s="18" t="s">
        <v>9</v>
      </c>
      <c r="O20" s="18" t="s">
        <v>9</v>
      </c>
      <c r="P20" s="18" t="s">
        <v>9</v>
      </c>
      <c r="Q20" s="18" t="s">
        <v>9</v>
      </c>
      <c r="R20" s="18" t="s">
        <v>9</v>
      </c>
      <c r="S20" s="18" t="s">
        <v>9</v>
      </c>
      <c r="T20" s="18" t="s">
        <v>9</v>
      </c>
    </row>
    <row r="21" spans="1:20" ht="12.75" x14ac:dyDescent="0.2">
      <c r="A21" s="8" t="s">
        <v>18</v>
      </c>
      <c r="B21" s="18" t="s">
        <v>9</v>
      </c>
      <c r="C21" s="18" t="s">
        <v>9</v>
      </c>
      <c r="D21" s="18" t="s">
        <v>9</v>
      </c>
      <c r="E21" s="18" t="s">
        <v>9</v>
      </c>
      <c r="F21" s="18" t="s">
        <v>9</v>
      </c>
      <c r="G21" s="18" t="s">
        <v>9</v>
      </c>
      <c r="H21" s="18" t="s">
        <v>9</v>
      </c>
      <c r="I21" s="18" t="s">
        <v>9</v>
      </c>
      <c r="J21" s="18" t="s">
        <v>9</v>
      </c>
      <c r="K21" s="18" t="s">
        <v>9</v>
      </c>
      <c r="L21" s="18" t="s">
        <v>9</v>
      </c>
      <c r="M21" s="18">
        <v>5</v>
      </c>
      <c r="N21" s="18">
        <v>19</v>
      </c>
      <c r="O21" s="18">
        <v>30</v>
      </c>
      <c r="P21" s="18">
        <v>35</v>
      </c>
      <c r="Q21" s="18">
        <v>40</v>
      </c>
      <c r="R21" s="18">
        <v>46</v>
      </c>
      <c r="S21" s="18">
        <v>50</v>
      </c>
      <c r="T21" s="18">
        <v>51</v>
      </c>
    </row>
    <row r="22" spans="1:20" ht="14.25" customHeight="1" x14ac:dyDescent="0.2">
      <c r="A22" s="8" t="s">
        <v>42</v>
      </c>
      <c r="B22" s="18" t="s">
        <v>9</v>
      </c>
      <c r="C22" s="18" t="s">
        <v>9</v>
      </c>
      <c r="D22" s="18" t="s">
        <v>9</v>
      </c>
      <c r="E22" s="18" t="s">
        <v>9</v>
      </c>
      <c r="F22" s="18" t="s">
        <v>9</v>
      </c>
      <c r="G22" s="18" t="s">
        <v>9</v>
      </c>
      <c r="H22" s="18" t="s">
        <v>9</v>
      </c>
      <c r="I22" s="18" t="s">
        <v>9</v>
      </c>
      <c r="J22" s="18" t="s">
        <v>9</v>
      </c>
      <c r="K22" s="18" t="s">
        <v>9</v>
      </c>
      <c r="L22" s="18" t="s">
        <v>9</v>
      </c>
      <c r="M22" s="18" t="s">
        <v>9</v>
      </c>
      <c r="N22" s="18">
        <v>13</v>
      </c>
      <c r="O22" s="18">
        <v>44</v>
      </c>
      <c r="P22" s="18">
        <v>74</v>
      </c>
      <c r="Q22" s="18">
        <v>135</v>
      </c>
      <c r="R22" s="18">
        <v>175</v>
      </c>
      <c r="S22" s="18">
        <v>205</v>
      </c>
      <c r="T22" s="18">
        <v>225</v>
      </c>
    </row>
    <row r="23" spans="1:20" ht="12.75" x14ac:dyDescent="0.2">
      <c r="A23" s="8" t="s">
        <v>22</v>
      </c>
      <c r="B23" s="18">
        <f>47+5+4+2+1+8+12</f>
        <v>79</v>
      </c>
      <c r="C23" s="18">
        <f>47+5+4+2+1+8+12+2+2+8+11-1+2+5+14+2+6</f>
        <v>130</v>
      </c>
      <c r="D23" s="18">
        <f>47+5+4+2+1+8+12+2+2+8+11-1+2+5+14+2+6-1+4+7+2+12+3+7-1+18+15+3</f>
        <v>199</v>
      </c>
      <c r="E23" s="18">
        <f>114+19+4</f>
        <v>137</v>
      </c>
      <c r="F23" s="18">
        <v>159</v>
      </c>
      <c r="G23" s="18">
        <v>166</v>
      </c>
      <c r="H23" s="18">
        <v>178</v>
      </c>
      <c r="I23" s="18">
        <v>182</v>
      </c>
      <c r="J23" s="18">
        <v>195</v>
      </c>
      <c r="K23" s="18">
        <v>198</v>
      </c>
      <c r="L23" s="18">
        <v>203</v>
      </c>
      <c r="M23" s="18">
        <v>21</v>
      </c>
      <c r="N23" s="18">
        <v>47</v>
      </c>
      <c r="O23" s="18">
        <v>52</v>
      </c>
      <c r="P23" s="18">
        <v>57</v>
      </c>
      <c r="Q23" s="18">
        <v>65</v>
      </c>
      <c r="R23" s="18">
        <v>68</v>
      </c>
      <c r="S23" s="18">
        <v>77</v>
      </c>
      <c r="T23" s="18">
        <v>83</v>
      </c>
    </row>
    <row r="24" spans="1:20" ht="13.15" customHeight="1" x14ac:dyDescent="0.2">
      <c r="A24" s="8" t="s">
        <v>24</v>
      </c>
      <c r="B24" s="18" t="s">
        <v>9</v>
      </c>
      <c r="C24" s="18" t="s">
        <v>9</v>
      </c>
      <c r="D24" s="18" t="s">
        <v>9</v>
      </c>
      <c r="E24" s="18" t="s">
        <v>9</v>
      </c>
      <c r="F24" s="18" t="s">
        <v>9</v>
      </c>
      <c r="G24" s="18" t="s">
        <v>9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1</v>
      </c>
      <c r="N24" s="18">
        <v>1</v>
      </c>
      <c r="O24" s="18">
        <v>2</v>
      </c>
      <c r="P24" s="18">
        <v>2</v>
      </c>
      <c r="Q24" s="18">
        <v>2</v>
      </c>
      <c r="R24" s="18">
        <v>4</v>
      </c>
      <c r="S24" s="18">
        <v>5</v>
      </c>
      <c r="T24" s="18">
        <v>9</v>
      </c>
    </row>
    <row r="25" spans="1:20" ht="12.75" x14ac:dyDescent="0.2">
      <c r="A25" s="8" t="s">
        <v>29</v>
      </c>
      <c r="B25" s="18" t="s">
        <v>9</v>
      </c>
      <c r="C25" s="18" t="s">
        <v>9</v>
      </c>
      <c r="D25" s="18" t="s">
        <v>9</v>
      </c>
      <c r="E25" s="18" t="s">
        <v>9</v>
      </c>
      <c r="F25" s="18" t="s">
        <v>9</v>
      </c>
      <c r="G25" s="18" t="s">
        <v>9</v>
      </c>
      <c r="H25" s="18">
        <v>1</v>
      </c>
      <c r="I25" s="18">
        <v>3</v>
      </c>
      <c r="J25" s="18">
        <v>3</v>
      </c>
      <c r="K25" s="18">
        <v>3</v>
      </c>
      <c r="L25" s="18">
        <v>5</v>
      </c>
      <c r="M25" s="18">
        <v>5</v>
      </c>
      <c r="N25" s="18">
        <v>5</v>
      </c>
      <c r="O25" s="18">
        <v>5</v>
      </c>
      <c r="P25" s="18">
        <v>5</v>
      </c>
      <c r="Q25" s="18">
        <v>1</v>
      </c>
      <c r="R25" s="18">
        <v>3</v>
      </c>
      <c r="S25" s="18">
        <v>3</v>
      </c>
      <c r="T25" s="18">
        <v>4</v>
      </c>
    </row>
    <row r="26" spans="1:20" ht="12.75" x14ac:dyDescent="0.2">
      <c r="A26" s="8" t="s">
        <v>7</v>
      </c>
      <c r="B26" s="18" t="s">
        <v>9</v>
      </c>
      <c r="C26" s="18" t="s">
        <v>9</v>
      </c>
      <c r="D26" s="18" t="s">
        <v>9</v>
      </c>
      <c r="E26" s="18" t="s">
        <v>9</v>
      </c>
      <c r="F26" s="18" t="s">
        <v>9</v>
      </c>
      <c r="G26" s="18" t="s">
        <v>9</v>
      </c>
      <c r="H26" s="18" t="s">
        <v>9</v>
      </c>
      <c r="I26" s="18">
        <v>1</v>
      </c>
      <c r="J26" s="18">
        <v>1</v>
      </c>
      <c r="K26" s="18">
        <v>1</v>
      </c>
      <c r="L26" s="18">
        <v>1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</row>
    <row r="27" spans="1:20" ht="12.75" x14ac:dyDescent="0.2">
      <c r="A27" s="8" t="s">
        <v>21</v>
      </c>
      <c r="B27" s="18" t="s">
        <v>9</v>
      </c>
      <c r="C27" s="18" t="s">
        <v>9</v>
      </c>
      <c r="D27" s="18" t="s">
        <v>9</v>
      </c>
      <c r="E27" s="18" t="s">
        <v>9</v>
      </c>
      <c r="F27" s="18" t="s">
        <v>9</v>
      </c>
      <c r="G27" s="18" t="s">
        <v>9</v>
      </c>
      <c r="H27" s="18" t="s">
        <v>9</v>
      </c>
      <c r="I27" s="18" t="s">
        <v>9</v>
      </c>
      <c r="J27" s="18">
        <v>2</v>
      </c>
      <c r="K27" s="18">
        <v>6</v>
      </c>
      <c r="L27" s="18">
        <v>8</v>
      </c>
      <c r="M27" s="18">
        <v>10</v>
      </c>
      <c r="N27" s="18">
        <v>14</v>
      </c>
      <c r="O27" s="18">
        <v>18</v>
      </c>
      <c r="P27" s="18">
        <v>20</v>
      </c>
      <c r="Q27" s="18">
        <v>23</v>
      </c>
      <c r="R27" s="18">
        <v>26</v>
      </c>
      <c r="S27" s="18">
        <v>27</v>
      </c>
      <c r="T27" s="18">
        <v>27</v>
      </c>
    </row>
    <row r="28" spans="1:20" ht="12.75" x14ac:dyDescent="0.2">
      <c r="A28" s="8" t="s">
        <v>19</v>
      </c>
      <c r="B28" s="18" t="s">
        <v>9</v>
      </c>
      <c r="C28" s="18" t="s">
        <v>9</v>
      </c>
      <c r="D28" s="18" t="s">
        <v>9</v>
      </c>
      <c r="E28" s="18" t="s">
        <v>9</v>
      </c>
      <c r="F28" s="18" t="s">
        <v>9</v>
      </c>
      <c r="G28" s="18" t="s">
        <v>9</v>
      </c>
      <c r="H28" s="18" t="s">
        <v>9</v>
      </c>
      <c r="I28" s="18" t="s">
        <v>9</v>
      </c>
      <c r="J28" s="18" t="s">
        <v>9</v>
      </c>
      <c r="K28" s="18" t="s">
        <v>9</v>
      </c>
      <c r="L28" s="18">
        <v>2</v>
      </c>
      <c r="M28" s="18">
        <v>3</v>
      </c>
      <c r="N28" s="18">
        <v>3</v>
      </c>
      <c r="O28" s="18">
        <v>4</v>
      </c>
      <c r="P28" s="18">
        <v>9</v>
      </c>
      <c r="Q28" s="18">
        <v>12</v>
      </c>
      <c r="R28" s="18">
        <v>13</v>
      </c>
      <c r="S28" s="18">
        <v>17</v>
      </c>
      <c r="T28" s="18">
        <v>17</v>
      </c>
    </row>
    <row r="29" spans="1:20" ht="12.75" x14ac:dyDescent="0.2">
      <c r="A29" s="8" t="s">
        <v>11</v>
      </c>
      <c r="B29" s="18" t="s">
        <v>9</v>
      </c>
      <c r="C29" s="18" t="s">
        <v>9</v>
      </c>
      <c r="D29" s="18" t="s">
        <v>9</v>
      </c>
      <c r="E29" s="18" t="s">
        <v>9</v>
      </c>
      <c r="F29" s="18" t="s">
        <v>9</v>
      </c>
      <c r="G29" s="18" t="s">
        <v>9</v>
      </c>
      <c r="H29" s="18" t="s">
        <v>9</v>
      </c>
      <c r="I29" s="18" t="s">
        <v>9</v>
      </c>
      <c r="J29" s="18" t="s">
        <v>9</v>
      </c>
      <c r="K29" s="18" t="s">
        <v>9</v>
      </c>
      <c r="L29" s="18">
        <v>1</v>
      </c>
      <c r="M29" s="18">
        <v>1</v>
      </c>
      <c r="N29" s="18">
        <v>1</v>
      </c>
      <c r="O29" s="18">
        <v>0</v>
      </c>
      <c r="P29" s="18">
        <v>3</v>
      </c>
      <c r="Q29" s="18">
        <v>3</v>
      </c>
      <c r="R29" s="18">
        <v>4</v>
      </c>
      <c r="S29" s="18">
        <v>6</v>
      </c>
      <c r="T29" s="18">
        <v>8</v>
      </c>
    </row>
    <row r="30" spans="1:20" ht="12.75" x14ac:dyDescent="0.2">
      <c r="A30" s="7" t="s">
        <v>4</v>
      </c>
      <c r="B30" s="12">
        <f>SUM(B3:B29)</f>
        <v>174</v>
      </c>
      <c r="C30" s="12">
        <f>SUM(C3:C29)</f>
        <v>250</v>
      </c>
      <c r="D30" s="12">
        <f>SUM(D3:D29)</f>
        <v>332</v>
      </c>
      <c r="E30" s="12">
        <f>SUM(E3:E29)</f>
        <v>245</v>
      </c>
      <c r="F30" s="12">
        <f>SUM(F3:F29)</f>
        <v>292</v>
      </c>
      <c r="G30" s="12">
        <f>SUM(G3:G23)</f>
        <v>287</v>
      </c>
      <c r="H30" s="13">
        <f>SUM(H3:H25)</f>
        <v>313</v>
      </c>
      <c r="I30" s="19">
        <f>SUM(I3:I26)</f>
        <v>341</v>
      </c>
      <c r="J30" s="19">
        <f>SUM(J3:J27)</f>
        <v>365</v>
      </c>
      <c r="K30" s="19">
        <f>SUM(K3:K27)</f>
        <v>349</v>
      </c>
      <c r="L30" s="19">
        <f t="shared" ref="L30:R30" si="0">SUM(L3:L29)</f>
        <v>364</v>
      </c>
      <c r="M30" s="19">
        <f t="shared" si="0"/>
        <v>168</v>
      </c>
      <c r="N30" s="12">
        <f t="shared" si="0"/>
        <v>205</v>
      </c>
      <c r="O30" s="12">
        <f t="shared" si="0"/>
        <v>264</v>
      </c>
      <c r="P30" s="12">
        <f t="shared" si="0"/>
        <v>337</v>
      </c>
      <c r="Q30" s="26">
        <f t="shared" si="0"/>
        <v>398</v>
      </c>
      <c r="R30" s="12">
        <f t="shared" si="0"/>
        <v>464</v>
      </c>
      <c r="S30" s="12">
        <f>SUM(S3:S29)</f>
        <v>538</v>
      </c>
      <c r="T30" s="12">
        <f>SUM(T3:T29)</f>
        <v>585</v>
      </c>
    </row>
    <row r="31" spans="1:20" x14ac:dyDescent="0.2">
      <c r="A31" s="2"/>
      <c r="B31" s="3"/>
      <c r="C31" s="3"/>
      <c r="D31" s="3"/>
      <c r="E31" s="3"/>
    </row>
    <row r="32" spans="1:20" x14ac:dyDescent="0.2">
      <c r="Q32" s="25"/>
    </row>
  </sheetData>
  <mergeCells count="1">
    <mergeCell ref="B2:S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F0AE-62D8-4C96-858E-77682B5DE810}">
  <dimension ref="A1:R10"/>
  <sheetViews>
    <sheetView workbookViewId="0">
      <selection activeCell="O14" sqref="O14"/>
    </sheetView>
  </sheetViews>
  <sheetFormatPr defaultRowHeight="15" x14ac:dyDescent="0.25"/>
  <sheetData>
    <row r="1" spans="1:18" x14ac:dyDescent="0.25">
      <c r="A1" s="10" t="s">
        <v>32</v>
      </c>
      <c r="B1" s="10" t="s">
        <v>41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5"/>
      <c r="P1" s="15"/>
      <c r="Q1" s="15"/>
      <c r="R1" s="15"/>
    </row>
    <row r="2" spans="1:18" x14ac:dyDescent="0.25">
      <c r="A2" s="10" t="s">
        <v>33</v>
      </c>
      <c r="B2" s="9" t="s">
        <v>23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5"/>
      <c r="P2" s="15"/>
      <c r="Q2" s="15"/>
      <c r="R2" s="15"/>
    </row>
    <row r="3" spans="1:18" x14ac:dyDescent="0.25">
      <c r="A3" s="10" t="s">
        <v>30</v>
      </c>
      <c r="B3" s="9" t="s">
        <v>34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5"/>
      <c r="P3" s="15"/>
      <c r="Q3" s="15"/>
      <c r="R3" s="15"/>
    </row>
    <row r="4" spans="1:18" ht="15.6" customHeight="1" x14ac:dyDescent="0.25">
      <c r="A4" s="10"/>
      <c r="B4" s="9" t="s">
        <v>36</v>
      </c>
      <c r="C4" s="11"/>
      <c r="D4" s="11"/>
      <c r="E4" s="11"/>
      <c r="F4" s="11"/>
      <c r="G4" s="11"/>
      <c r="H4" s="11"/>
      <c r="I4" s="11"/>
      <c r="J4" s="11"/>
      <c r="K4" s="11"/>
      <c r="L4" s="9"/>
      <c r="M4" s="9"/>
      <c r="N4" s="9"/>
      <c r="O4" s="15"/>
      <c r="P4" s="15"/>
      <c r="Q4" s="15"/>
      <c r="R4" s="15"/>
    </row>
    <row r="5" spans="1:18" x14ac:dyDescent="0.25">
      <c r="A5" s="10" t="s">
        <v>31</v>
      </c>
      <c r="B5" s="16" t="s">
        <v>37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5"/>
      <c r="O5" s="15"/>
      <c r="P5" s="15"/>
      <c r="Q5" s="15"/>
      <c r="R5" s="15"/>
    </row>
    <row r="6" spans="1:18" x14ac:dyDescent="0.25">
      <c r="A6" s="14"/>
      <c r="B6" s="17" t="s">
        <v>38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5"/>
      <c r="O6" s="15"/>
      <c r="P6" s="15"/>
      <c r="Q6" s="15"/>
      <c r="R6" s="15"/>
    </row>
    <row r="7" spans="1:18" x14ac:dyDescent="0.25">
      <c r="A7" s="14"/>
      <c r="B7" s="16" t="s">
        <v>39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5"/>
      <c r="O7" s="15"/>
      <c r="P7" s="15"/>
      <c r="Q7" s="15"/>
      <c r="R7" s="15"/>
    </row>
    <row r="8" spans="1:18" x14ac:dyDescent="0.25">
      <c r="A8" s="14"/>
      <c r="B8" s="16" t="s">
        <v>40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5"/>
      <c r="O8" s="15"/>
      <c r="P8" s="15"/>
      <c r="Q8" s="15"/>
      <c r="R8" s="15"/>
    </row>
    <row r="9" spans="1:18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Valentini Patrizia</cp:lastModifiedBy>
  <dcterms:created xsi:type="dcterms:W3CDTF">2012-02-14T14:04:56Z</dcterms:created>
  <dcterms:modified xsi:type="dcterms:W3CDTF">2026-06-19T14:29:13Z</dcterms:modified>
</cp:coreProperties>
</file>