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5\Annuario\Emissioni\ETS\"/>
    </mc:Choice>
  </mc:AlternateContent>
  <xr:revisionPtr revIDLastSave="0" documentId="8_{F51EDAB6-A84A-4F43-993E-2D81DA4C85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a 1" sheetId="1" r:id="rId1"/>
    <sheet name="Metadati" sheetId="2" r:id="rId2"/>
  </sheets>
  <externalReferences>
    <externalReference r:id="rId3"/>
    <externalReference r:id="rId4"/>
  </externalReferences>
  <definedNames>
    <definedName name="CRF_CountryName">#REF!</definedName>
    <definedName name="CRF_InventoryYear">#REF!</definedName>
    <definedName name="CRF_Submission">#REF!</definedName>
    <definedName name="CRF_Summary1.As2_Dyn100">#REF!</definedName>
    <definedName name="CRF_Summary1.As2_Dyn101">#REF!</definedName>
    <definedName name="CRF_Summary1.As2_Dyn102">#REF!</definedName>
    <definedName name="CRF_Summary1.As2_Dyn103">#REF!</definedName>
    <definedName name="CRF_Summary1.As2_Dyn104">#REF!</definedName>
    <definedName name="CRF_Summary1.As2_Dyn105">#REF!</definedName>
    <definedName name="CRF_Summary1.As2_Dyn106">#REF!</definedName>
    <definedName name="CRF_Summary1.As2_Dyn107">#REF!</definedName>
    <definedName name="CRF_Summary1.As2_Dyn108">#REF!</definedName>
    <definedName name="CRF_Summary1.As2_Dyn109">#REF!</definedName>
    <definedName name="CRF_Summary1.As2_Dyn110">#REF!</definedName>
    <definedName name="CRF_Summary1.As2_Dyn111">#REF!</definedName>
    <definedName name="CRF_Summary1.As2_Dyn112">#REF!</definedName>
    <definedName name="CRF_Summary1.As2_Dyn113">#REF!</definedName>
    <definedName name="CRF_Table10s1_Dyn10">#REF!</definedName>
    <definedName name="CRF_Table10s1_Dyn11">#REF!</definedName>
    <definedName name="CRF_Table10s1_Dyn12">#REF!</definedName>
    <definedName name="CRF_Table10s1_Dyn13">#REF!</definedName>
    <definedName name="CRF_Table10s1_Dyn14">#REF!</definedName>
    <definedName name="CRF_Table10s1_Dyn15">#REF!</definedName>
    <definedName name="CRF_Table10s1_Dyn16">#REF!</definedName>
    <definedName name="CRF_Table10s1_Dyn17">#REF!</definedName>
    <definedName name="CRF_Table10s1_Dyn18">#REF!</definedName>
    <definedName name="CRF_Table10s1_Dyn19">#REF!</definedName>
    <definedName name="CRF_Table10s1_Dyn20">#REF!</definedName>
    <definedName name="CRF_Table10s2_Dyn10">#REF!</definedName>
    <definedName name="CRF_Table10s2_Dyn11">#REF!</definedName>
    <definedName name="CRF_Table10s2_Dyn12">#REF!</definedName>
    <definedName name="CRF_Table10s2_Dyn13">#REF!</definedName>
    <definedName name="CRF_Table10s2_Dyn14">#REF!</definedName>
    <definedName name="CRF_Table10s2_Dyn15">#REF!</definedName>
    <definedName name="CRF_Table10s2_Dyn16">#REF!</definedName>
    <definedName name="CRF_Table10s2_Dyn17">#REF!</definedName>
    <definedName name="CRF_Table10s2_Dyn18">#REF!</definedName>
    <definedName name="CRF_Table10s2_Dyn19">#REF!</definedName>
    <definedName name="CRF_Table10s2_Dyn20">#REF!</definedName>
    <definedName name="CRF_Table10s3_Dyn10">#REF!</definedName>
    <definedName name="CRF_Table10s3_Dyn11">#REF!</definedName>
    <definedName name="CRF_Table10s3_Dyn12">#REF!</definedName>
    <definedName name="CRF_Table10s3_Dyn13">#REF!</definedName>
    <definedName name="CRF_Table10s3_Dyn14">#REF!</definedName>
    <definedName name="CRF_Table10s3_Dyn15">#REF!</definedName>
    <definedName name="CRF_Table10s3_Dyn16">#REF!</definedName>
    <definedName name="CRF_Table10s3_Dyn17">#REF!</definedName>
    <definedName name="CRF_Table10s3_Dyn18">#REF!</definedName>
    <definedName name="CRF_Table10s3_Dyn19">#REF!</definedName>
    <definedName name="CRF_Table10s3_Dyn20">#REF!</definedName>
    <definedName name="CRF_Table2_II_s1_Dyn100">#REF!</definedName>
    <definedName name="CRF_Table2_II_s1_Dyn101">#REF!</definedName>
    <definedName name="CRF_Table2_II_s1_Dyn102">#REF!</definedName>
    <definedName name="CRF_Table2_II_s1_Dyn103">#REF!</definedName>
    <definedName name="CRF_Table2_II_s1_Dyn104">#REF!</definedName>
    <definedName name="CRF_Table2_II_s1_Dyn105">#REF!</definedName>
    <definedName name="CRF_Table2_II_s1_Dyn106">#REF!</definedName>
    <definedName name="CRF_Table2_II_s1_Dyn107">#REF!</definedName>
    <definedName name="CRF_Table2_II_s1_Dyn108">#REF!</definedName>
    <definedName name="CRF_Table2_II_s1_Dyn109">#REF!</definedName>
    <definedName name="CRF_Table2_II_s1_Dyn110">#REF!</definedName>
    <definedName name="CRF_Table2_II_s1_Dyn111">#REF!</definedName>
    <definedName name="CRF_Table2_II_s1_Dyn112">#REF!</definedName>
    <definedName name="CRF_Table2_II_s1_Dyn113">#REF!</definedName>
    <definedName name="CRF_Table2_II_s1_Dyn114">#REF!</definedName>
    <definedName name="CRF_Table2_II_s1_Dyn115">#REF!</definedName>
    <definedName name="CRF_Table2_II_s1_Dyn116">#REF!</definedName>
    <definedName name="CRF_Table2_II_s1_Dyn117">#REF!</definedName>
    <definedName name="CRF_Table2_II_s1_Dyn118">#REF!</definedName>
    <definedName name="CRF_Table2_II_s1_Dyn119">#REF!</definedName>
    <definedName name="CRF_Table2_II_s1_Dyn120">#REF!</definedName>
    <definedName name="CRF_Table2_II_s1_Dyn200">#REF!</definedName>
    <definedName name="CRF_Table2_II_s1_Dyn201">#REF!</definedName>
    <definedName name="CRF_Table2_II_s1_Dyn202">#REF!</definedName>
    <definedName name="CRF_Table2_II_s1_Dyn203">#REF!</definedName>
    <definedName name="CRF_Table2_II_s1_Dyn204">#REF!</definedName>
    <definedName name="CRF_Table2_II_s1_Dyn205">#REF!</definedName>
    <definedName name="CRF_Table2_II_s1_Dyn206">#REF!</definedName>
    <definedName name="CRF_Table2_II_s1_Dyn207">#REF!</definedName>
    <definedName name="CRF_Table2_II_s1_Dyn208">#REF!</definedName>
    <definedName name="CRF_Table2_II_s1_Dyn209">#REF!</definedName>
    <definedName name="CRF_Table2_II_s1_Dyn210">#REF!</definedName>
    <definedName name="CRF_Table2_II_s1_Dyn211">#REF!</definedName>
    <definedName name="CRF_Table2_II_s1_Dyn212">#REF!</definedName>
    <definedName name="CRF_Table2_II_s1_Dyn213">#REF!</definedName>
    <definedName name="CRF_Table2_II_s1_Dyn214">#REF!</definedName>
    <definedName name="CRF_Table2_II_s1_Dyn215">#REF!</definedName>
    <definedName name="CRF_Table2_II_s1_Dyn216">#REF!</definedName>
    <definedName name="CRF_Table2_II_s1_Dyn217">#REF!</definedName>
    <definedName name="CRF_Table2_II_s1_Dyn218">#REF!</definedName>
    <definedName name="CRF_Table2_II_s1_Dyn219">#REF!</definedName>
    <definedName name="CRF_Table2_II_s1_Dyn220">#REF!</definedName>
    <definedName name="CRF_Table2_II_s1_Dyn300">#REF!</definedName>
    <definedName name="CRF_Table2_II_s1_Dyn301">#REF!</definedName>
    <definedName name="CRF_Table2_II_s1_Dyn302">#REF!</definedName>
    <definedName name="CRF_Table2_II_s1_Dyn303">#REF!</definedName>
    <definedName name="CRF_Table2_II_s1_Dyn304">#REF!</definedName>
    <definedName name="CRF_Table2_II_s1_Dyn305">#REF!</definedName>
    <definedName name="CRF_Table2_II_s1_Dyn306">#REF!</definedName>
    <definedName name="CRF_Table2_II_s1_Dyn307">#REF!</definedName>
    <definedName name="CRF_Table2_II_s1_Dyn308">#REF!</definedName>
    <definedName name="CRF_Table2_II_s1_Dyn309">#REF!</definedName>
    <definedName name="CRF_Table2_II_s1_Dyn310">#REF!</definedName>
    <definedName name="CRF_Table2_II_s1_Dyn311">#REF!</definedName>
    <definedName name="CRF_Table2_II_s1_Dyn312">#REF!</definedName>
    <definedName name="CRF_Table2_II_s1_Dyn313">#REF!</definedName>
    <definedName name="CRF_Table2_II_s1_Dyn314">#REF!</definedName>
    <definedName name="CRF_Table2_II_s1_Dyn315">#REF!</definedName>
    <definedName name="CRF_Table2_II_s1_Dyn316">#REF!</definedName>
    <definedName name="CRF_Table2_II_s1_Dyn317">#REF!</definedName>
    <definedName name="CRF_Table2_II_s1_Dyn318">#REF!</definedName>
    <definedName name="CRF_Table2_II_s1_Dyn319">#REF!</definedName>
    <definedName name="CRF_Table2_II_s1_Dyn3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B22" i="1"/>
  <c r="G21" i="1"/>
  <c r="F21" i="1"/>
  <c r="E21" i="1"/>
  <c r="D21" i="1"/>
  <c r="B21" i="1"/>
  <c r="G20" i="1"/>
  <c r="F20" i="1"/>
  <c r="E20" i="1"/>
  <c r="D20" i="1"/>
  <c r="B20" i="1"/>
  <c r="G19" i="1"/>
  <c r="F19" i="1"/>
  <c r="E19" i="1"/>
  <c r="D19" i="1"/>
  <c r="B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G4" i="1"/>
  <c r="G5" i="1" s="1"/>
  <c r="G6" i="1" s="1"/>
  <c r="G7" i="1" s="1"/>
  <c r="G8" i="1" s="1"/>
  <c r="G9" i="1" s="1"/>
  <c r="G10" i="1" s="1"/>
  <c r="C4" i="1"/>
  <c r="C3" i="1"/>
  <c r="C21" i="1" l="1"/>
  <c r="C20" i="1"/>
  <c r="C22" i="1"/>
  <c r="C19" i="1"/>
</calcChain>
</file>

<file path=xl/sharedStrings.xml><?xml version="1.0" encoding="utf-8"?>
<sst xmlns="http://schemas.openxmlformats.org/spreadsheetml/2006/main" count="19" uniqueCount="14">
  <si>
    <t>Anno</t>
  </si>
  <si>
    <r>
      <t>MtCO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equivalente</t>
    </r>
  </si>
  <si>
    <t xml:space="preserve">Emissioni  di NF3 </t>
  </si>
  <si>
    <t>Emissioni  effettive di GHG (ETS)</t>
  </si>
  <si>
    <t>Emissioni da aviazione domestica (CO2)</t>
  </si>
  <si>
    <t>Titolo</t>
  </si>
  <si>
    <t>Fonte</t>
  </si>
  <si>
    <t>Legenda</t>
  </si>
  <si>
    <t>ISPRA</t>
  </si>
  <si>
    <t>Emissioni totali di gas serra*</t>
  </si>
  <si>
    <t>Assegnazioni annuali (target ESD fino al 2020, ESR dal 2021)**</t>
  </si>
  <si>
    <t>* ai fini del confronto con gli obiettivi del 2020 la serie storica delle emissioni fino al 2020 è riportata senza il ricalcolo e la variazione dei Global Warming Potential dei gas serra applicata dal 2021. ** i livelli del target dal 2006 al 2012 sono calcolati come interpolazione tra gli anni 2005 e 2013 e non rappresentano obiettivi nazionali.</t>
  </si>
  <si>
    <t>Emissioni  effettive di GHG (ESD fino al 2020, ESR dal 2021)*</t>
  </si>
  <si>
    <t>Tabella 1: Emissioni di gas serra dai settori ETS e ESR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</si>
</sst>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0"/>
    <numFmt numFmtId="166" formatCode="_-* #,##0_-;\-* #,##0_-;_-* &quot;-&quot;??_-;_-@_-"/>
    <numFmt numFmtId="167" formatCode="_-* #,##0.0_-;\-* #,##0.0_-;_-* &quot;-&quot;??_-;_-@_-"/>
  </numFmts>
  <fonts count="10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49" fontId="2" fillId="0" borderId="1" applyNumberFormat="0" applyFont="0" applyFill="0" applyBorder="0" applyProtection="0">
      <alignment horizontal="left" vertical="center" indent="2"/>
    </xf>
    <xf numFmtId="49" fontId="2" fillId="0" borderId="2" applyNumberFormat="0" applyFont="0" applyFill="0" applyBorder="0" applyProtection="0">
      <alignment horizontal="left" vertical="center" indent="5"/>
    </xf>
    <xf numFmtId="4" fontId="3" fillId="0" borderId="3" applyFill="0" applyBorder="0" applyProtection="0">
      <alignment horizontal="right" vertical="center"/>
    </xf>
    <xf numFmtId="165" fontId="4" fillId="0" borderId="4" applyNumberFormat="0" applyFont="0" applyFill="0" applyAlignment="0" applyProtection="0"/>
    <xf numFmtId="0" fontId="4" fillId="0" borderId="5" applyNumberFormat="0" applyFont="0" applyFill="0" applyAlignment="0" applyProtection="0">
      <alignment vertical="top"/>
    </xf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" fontId="2" fillId="0" borderId="1" applyFill="0" applyBorder="0" applyProtection="0">
      <alignment horizontal="right" vertical="center"/>
    </xf>
    <xf numFmtId="49" fontId="3" fillId="0" borderId="1" applyNumberFormat="0" applyFill="0" applyBorder="0" applyProtection="0">
      <alignment horizontal="left" vertical="center"/>
    </xf>
    <xf numFmtId="0" fontId="2" fillId="0" borderId="1" applyNumberFormat="0" applyFill="0" applyAlignment="0" applyProtection="0"/>
    <xf numFmtId="0" fontId="6" fillId="2" borderId="0" applyNumberFormat="0" applyFont="0" applyBorder="0" applyAlignment="0" applyProtection="0"/>
    <xf numFmtId="0" fontId="5" fillId="0" borderId="0" applyNumberFormat="0" applyFont="0" applyFill="0" applyBorder="0" applyAlignment="0">
      <protection locked="0"/>
    </xf>
  </cellStyleXfs>
  <cellXfs count="14">
    <xf numFmtId="0" fontId="0" fillId="0" borderId="0" xfId="0"/>
    <xf numFmtId="0" fontId="8" fillId="0" borderId="0" xfId="0" applyFont="1"/>
    <xf numFmtId="166" fontId="0" fillId="0" borderId="0" xfId="7" applyNumberFormat="1" applyFont="1" applyFill="1"/>
    <xf numFmtId="166" fontId="8" fillId="0" borderId="0" xfId="7" applyNumberFormat="1" applyFont="1" applyFill="1"/>
    <xf numFmtId="0" fontId="8" fillId="0" borderId="1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1" fillId="0" borderId="0" xfId="0" applyFont="1"/>
    <xf numFmtId="164" fontId="0" fillId="0" borderId="0" xfId="0" applyNumberFormat="1"/>
    <xf numFmtId="0" fontId="7" fillId="0" borderId="1" xfId="0" applyFont="1" applyBorder="1" applyAlignment="1">
      <alignment horizontal="center" vertical="top" wrapText="1"/>
    </xf>
    <xf numFmtId="167" fontId="8" fillId="0" borderId="0" xfId="7" applyNumberFormat="1" applyFont="1" applyFill="1"/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center"/>
    </xf>
  </cellXfs>
  <cellStyles count="13">
    <cellStyle name="2x indented GHG Textfiels" xfId="1" xr:uid="{00000000-0005-0000-0000-000000000000}"/>
    <cellStyle name="5x indented GHG Textfiels" xfId="2" xr:uid="{00000000-0005-0000-0000-000001000000}"/>
    <cellStyle name="Bold GHG Numbers (0.00)" xfId="3" xr:uid="{00000000-0005-0000-0000-000002000000}"/>
    <cellStyle name="Borderbottom" xfId="4" xr:uid="{00000000-0005-0000-0000-000003000000}"/>
    <cellStyle name="Bordertop" xfId="5" xr:uid="{00000000-0005-0000-0000-000004000000}"/>
    <cellStyle name="Headline" xfId="6" xr:uid="{00000000-0005-0000-0000-000005000000}"/>
    <cellStyle name="Migliaia" xfId="7" builtinId="3"/>
    <cellStyle name="Normal GHG Numbers (0.00)" xfId="8" xr:uid="{00000000-0005-0000-0000-000007000000}"/>
    <cellStyle name="Normal GHG Textfiels Bold" xfId="9" xr:uid="{00000000-0005-0000-0000-000008000000}"/>
    <cellStyle name="Normal GHG whole table" xfId="10" xr:uid="{00000000-0005-0000-0000-000009000000}"/>
    <cellStyle name="Normal GHG-Shade" xfId="11" xr:uid="{00000000-0005-0000-0000-00000A000000}"/>
    <cellStyle name="Normale" xfId="0" builtinId="0"/>
    <cellStyle name="Not Locked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tonio\Fattore%20emissione%20E.E\FE%202026\Sintesi%20stime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leo/Documents/Antonio/Annuario/2026/Graf_Tab/D03_026_Tab.xls" TargetMode="External"/><Relationship Id="rId1" Type="http://schemas.openxmlformats.org/officeDocument/2006/relationships/externalLinkPath" Target="/Users/Cleo/Documents/Antonio/Annuario/2026/Graf_Tab/D03_026_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issioni"/>
      <sheetName val="bolle"/>
      <sheetName val="Power"/>
      <sheetName val="RES no elc"/>
      <sheetName val="Oil"/>
      <sheetName val="Oil-mese"/>
      <sheetName val="Coal"/>
      <sheetName val="Coal-mese"/>
      <sheetName val="GN"/>
      <sheetName val="GN-SNAM-mese"/>
      <sheetName val="serie E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S8">
            <v>15.231000000000002</v>
          </cell>
          <cell r="T8">
            <v>19.503333333333337</v>
          </cell>
          <cell r="U8">
            <v>19.742333333333335</v>
          </cell>
          <cell r="V8">
            <v>25.713000000000005</v>
          </cell>
        </row>
        <row r="10">
          <cell r="S10">
            <v>131446.56200000001</v>
          </cell>
          <cell r="T10">
            <v>136287.67499999999</v>
          </cell>
          <cell r="U10">
            <v>114784.037</v>
          </cell>
          <cell r="V10">
            <v>101392.57399999999</v>
          </cell>
        </row>
        <row r="11">
          <cell r="S11">
            <v>1703.3549285865313</v>
          </cell>
          <cell r="T11">
            <v>2484.5790508724663</v>
          </cell>
          <cell r="U11">
            <v>2358.8219508105853</v>
          </cell>
          <cell r="V11">
            <v>2418.6234864371581</v>
          </cell>
        </row>
        <row r="22">
          <cell r="S22">
            <v>273503.734</v>
          </cell>
          <cell r="T22">
            <v>268765.61099999998</v>
          </cell>
          <cell r="U22">
            <v>259438.50200000001</v>
          </cell>
          <cell r="V22">
            <v>250077.34700000001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03_026_tab"/>
      <sheetName val="Metadati"/>
    </sheetNames>
    <sheetDataSet>
      <sheetData sheetId="0">
        <row r="34">
          <cell r="J34">
            <v>406.2699198854109</v>
          </cell>
        </row>
        <row r="35">
          <cell r="J35">
            <v>405.45073130180532</v>
          </cell>
        </row>
        <row r="36">
          <cell r="J36">
            <v>377.13923690303636</v>
          </cell>
        </row>
        <row r="37">
          <cell r="J37">
            <v>363.48979848426387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K22"/>
  <sheetViews>
    <sheetView tabSelected="1" zoomScale="115" zoomScaleNormal="115" workbookViewId="0">
      <selection activeCell="C27" sqref="C27"/>
    </sheetView>
  </sheetViews>
  <sheetFormatPr defaultColWidth="9.36328125" defaultRowHeight="12.5" x14ac:dyDescent="0.25"/>
  <cols>
    <col min="1" max="1" width="9" customWidth="1"/>
    <col min="2" max="2" width="20.36328125" customWidth="1"/>
    <col min="3" max="3" width="21.81640625" customWidth="1"/>
    <col min="4" max="4" width="20.54296875" customWidth="1"/>
    <col min="5" max="5" width="19.81640625" customWidth="1"/>
    <col min="6" max="6" width="18.6328125" customWidth="1"/>
    <col min="7" max="7" width="24.1796875" customWidth="1"/>
  </cols>
  <sheetData>
    <row r="1" spans="1:11" s="1" customFormat="1" ht="39" x14ac:dyDescent="0.25">
      <c r="A1" s="4"/>
      <c r="B1" s="10" t="s">
        <v>3</v>
      </c>
      <c r="C1" s="10" t="s">
        <v>12</v>
      </c>
      <c r="D1" s="10" t="s">
        <v>4</v>
      </c>
      <c r="E1" s="10" t="s">
        <v>2</v>
      </c>
      <c r="F1" s="10" t="s">
        <v>9</v>
      </c>
      <c r="G1" s="10" t="s">
        <v>10</v>
      </c>
    </row>
    <row r="2" spans="1:11" s="1" customFormat="1" ht="17.25" customHeight="1" x14ac:dyDescent="0.25">
      <c r="A2" s="6" t="s">
        <v>0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</row>
    <row r="3" spans="1:11" s="1" customFormat="1" ht="13" x14ac:dyDescent="0.3">
      <c r="A3" s="7">
        <v>2005</v>
      </c>
      <c r="B3" s="13">
        <v>225.98945499999999</v>
      </c>
      <c r="C3" s="13">
        <f>F3-E3-D3-B3</f>
        <v>362.0460126889501</v>
      </c>
      <c r="D3" s="13">
        <v>2.8393612640469987</v>
      </c>
      <c r="E3" s="13">
        <v>3.3381333333359998E-2</v>
      </c>
      <c r="F3" s="13">
        <v>590.90821028633047</v>
      </c>
      <c r="G3" s="13">
        <v>348.02740599999987</v>
      </c>
      <c r="H3" s="3"/>
      <c r="I3" s="3"/>
      <c r="J3" s="11"/>
      <c r="K3" s="3"/>
    </row>
    <row r="4" spans="1:11" ht="13" x14ac:dyDescent="0.3">
      <c r="A4" s="7">
        <v>2006</v>
      </c>
      <c r="B4" s="13">
        <v>227.439469</v>
      </c>
      <c r="C4" s="13">
        <f t="shared" ref="C4:C18" si="0">F4-E4-D4-B4</f>
        <v>349.8125068873843</v>
      </c>
      <c r="D4" s="13">
        <v>2.9230459104445292</v>
      </c>
      <c r="E4" s="13">
        <v>2.2201666666608E-2</v>
      </c>
      <c r="F4" s="13">
        <v>580.19722346449555</v>
      </c>
      <c r="G4" s="13">
        <f>G3-((G3-$G$11)/($A$11-A3))</f>
        <v>343.0441836249999</v>
      </c>
      <c r="H4" s="2"/>
      <c r="I4" s="2"/>
      <c r="J4" s="11"/>
      <c r="K4" s="2"/>
    </row>
    <row r="5" spans="1:11" ht="13" x14ac:dyDescent="0.3">
      <c r="A5" s="7">
        <v>2007</v>
      </c>
      <c r="B5" s="13">
        <v>226.40599</v>
      </c>
      <c r="C5" s="13">
        <f t="shared" si="0"/>
        <v>345.14858056521427</v>
      </c>
      <c r="D5" s="13">
        <v>3.0996712547168968</v>
      </c>
      <c r="E5" s="13">
        <v>1.1568333333336E-2</v>
      </c>
      <c r="F5" s="13">
        <v>574.66581015326449</v>
      </c>
      <c r="G5" s="13">
        <f t="shared" ref="G5:G10" si="1">G4-((G4-$G$11)/($A$11-A4))</f>
        <v>338.06096124999993</v>
      </c>
      <c r="H5" s="2"/>
      <c r="I5" s="2"/>
      <c r="J5" s="11"/>
      <c r="K5" s="2"/>
    </row>
    <row r="6" spans="1:11" ht="13" x14ac:dyDescent="0.3">
      <c r="A6" s="7">
        <v>2008</v>
      </c>
      <c r="B6" s="13">
        <v>220.67632499999999</v>
      </c>
      <c r="C6" s="13">
        <f t="shared" si="0"/>
        <v>337.84159931107922</v>
      </c>
      <c r="D6" s="13">
        <v>3.0200795405686836</v>
      </c>
      <c r="E6" s="13">
        <v>1.8788000000080001E-2</v>
      </c>
      <c r="F6" s="13">
        <v>561.55679185164797</v>
      </c>
      <c r="G6" s="13">
        <f t="shared" si="1"/>
        <v>333.07773887499997</v>
      </c>
      <c r="H6" s="2"/>
      <c r="I6" s="2"/>
      <c r="J6" s="11"/>
      <c r="K6" s="2"/>
    </row>
    <row r="7" spans="1:11" ht="13" x14ac:dyDescent="0.3">
      <c r="A7" s="7">
        <v>2009</v>
      </c>
      <c r="B7" s="13">
        <v>184.88160199999999</v>
      </c>
      <c r="C7" s="13">
        <f t="shared" si="0"/>
        <v>318.73563016847368</v>
      </c>
      <c r="D7" s="13">
        <v>2.9059272415262445</v>
      </c>
      <c r="E7" s="13">
        <v>1.7966666666652E-2</v>
      </c>
      <c r="F7" s="13">
        <v>506.54112607666656</v>
      </c>
      <c r="G7" s="13">
        <f t="shared" si="1"/>
        <v>328.0945165</v>
      </c>
      <c r="J7" s="11"/>
    </row>
    <row r="8" spans="1:11" ht="13" x14ac:dyDescent="0.3">
      <c r="A8" s="7">
        <v>2010</v>
      </c>
      <c r="B8" s="13">
        <v>191.48953900000001</v>
      </c>
      <c r="C8" s="13">
        <f t="shared" si="0"/>
        <v>323.33587371790156</v>
      </c>
      <c r="D8" s="13">
        <v>2.9584814065618898</v>
      </c>
      <c r="E8" s="13">
        <v>2.017033333334E-2</v>
      </c>
      <c r="F8" s="13">
        <v>517.80406445779681</v>
      </c>
      <c r="G8" s="13">
        <f t="shared" si="1"/>
        <v>323.11129412499997</v>
      </c>
      <c r="J8" s="11"/>
    </row>
    <row r="9" spans="1:11" ht="13" x14ac:dyDescent="0.3">
      <c r="A9" s="7">
        <v>2011</v>
      </c>
      <c r="B9" s="13">
        <v>189.96195599999999</v>
      </c>
      <c r="C9" s="13">
        <f t="shared" si="0"/>
        <v>312.32736569382786</v>
      </c>
      <c r="D9" s="13">
        <v>2.8240405023835629</v>
      </c>
      <c r="E9" s="13">
        <v>2.7782333333255999E-2</v>
      </c>
      <c r="F9" s="13">
        <v>505.1411445295447</v>
      </c>
      <c r="G9" s="13">
        <f t="shared" si="1"/>
        <v>318.12807175</v>
      </c>
      <c r="J9" s="11"/>
    </row>
    <row r="10" spans="1:11" ht="13" x14ac:dyDescent="0.3">
      <c r="A10" s="7">
        <v>2012</v>
      </c>
      <c r="B10" s="13">
        <v>179.075109</v>
      </c>
      <c r="C10" s="13">
        <f t="shared" si="0"/>
        <v>304.21141224595186</v>
      </c>
      <c r="D10" s="13">
        <v>2.5682804687210954</v>
      </c>
      <c r="E10" s="13">
        <v>2.4933333333319999E-2</v>
      </c>
      <c r="F10" s="13">
        <v>485.87973504800624</v>
      </c>
      <c r="G10" s="13">
        <f t="shared" si="1"/>
        <v>313.14484937500004</v>
      </c>
      <c r="H10" s="9"/>
      <c r="J10" s="11"/>
    </row>
    <row r="11" spans="1:11" ht="13" x14ac:dyDescent="0.3">
      <c r="A11" s="7">
        <v>2013</v>
      </c>
      <c r="B11" s="13">
        <v>164.503972</v>
      </c>
      <c r="C11" s="13">
        <f t="shared" si="0"/>
        <v>283.60531998077306</v>
      </c>
      <c r="D11" s="13">
        <v>2.2994239304744641</v>
      </c>
      <c r="E11" s="13">
        <v>2.5695999999963998E-2</v>
      </c>
      <c r="F11" s="13">
        <v>450.43441191124748</v>
      </c>
      <c r="G11" s="13">
        <v>308.16162700000001</v>
      </c>
      <c r="H11" s="9"/>
      <c r="J11" s="11"/>
    </row>
    <row r="12" spans="1:11" ht="13" x14ac:dyDescent="0.3">
      <c r="A12" s="7">
        <v>2014</v>
      </c>
      <c r="B12" s="13">
        <v>152.58187100000001</v>
      </c>
      <c r="C12" s="13">
        <f t="shared" si="0"/>
        <v>274.42976784897746</v>
      </c>
      <c r="D12" s="13">
        <v>2.3010285998069171</v>
      </c>
      <c r="E12" s="13">
        <v>2.8174666666600002E-2</v>
      </c>
      <c r="F12" s="13">
        <v>429.34084211545093</v>
      </c>
      <c r="G12" s="13">
        <v>306.19728499999997</v>
      </c>
      <c r="H12" s="9"/>
      <c r="J12" s="11"/>
    </row>
    <row r="13" spans="1:11" ht="13" x14ac:dyDescent="0.3">
      <c r="A13" s="7">
        <v>2015</v>
      </c>
      <c r="B13" s="13">
        <v>156.20630700000001</v>
      </c>
      <c r="C13" s="13">
        <f t="shared" si="0"/>
        <v>283.35760189797736</v>
      </c>
      <c r="D13" s="13">
        <v>2.1667476204431484</v>
      </c>
      <c r="E13" s="13">
        <v>2.841666666674E-2</v>
      </c>
      <c r="F13" s="13">
        <v>441.75907318508723</v>
      </c>
      <c r="G13" s="13">
        <v>304.23294199999998</v>
      </c>
      <c r="H13" s="9"/>
      <c r="J13" s="11"/>
    </row>
    <row r="14" spans="1:11" ht="13" x14ac:dyDescent="0.3">
      <c r="A14" s="7">
        <v>2016</v>
      </c>
      <c r="B14" s="13">
        <v>154.95629099999999</v>
      </c>
      <c r="C14" s="13">
        <f t="shared" si="0"/>
        <v>282.11996715565499</v>
      </c>
      <c r="D14" s="13">
        <v>2.1641326587114325</v>
      </c>
      <c r="E14" s="13">
        <v>3.3978999999932001E-2</v>
      </c>
      <c r="F14" s="13">
        <v>439.27436981436637</v>
      </c>
      <c r="G14" s="13">
        <v>302.26859899999999</v>
      </c>
      <c r="H14" s="9"/>
      <c r="J14" s="11"/>
    </row>
    <row r="15" spans="1:11" ht="13" x14ac:dyDescent="0.3">
      <c r="A15" s="7">
        <v>2017</v>
      </c>
      <c r="B15" s="13">
        <v>155.33175899999998</v>
      </c>
      <c r="C15" s="13">
        <f t="shared" si="0"/>
        <v>275.90036757829972</v>
      </c>
      <c r="D15" s="13">
        <v>2.2264704524008954</v>
      </c>
      <c r="E15" s="13">
        <v>2.3499666666624001E-2</v>
      </c>
      <c r="F15" s="13">
        <v>433.48209669736724</v>
      </c>
      <c r="G15" s="13">
        <v>298.25199700000002</v>
      </c>
      <c r="H15" s="9"/>
      <c r="J15" s="11"/>
    </row>
    <row r="16" spans="1:11" ht="13" x14ac:dyDescent="0.3">
      <c r="A16" s="7">
        <v>2018</v>
      </c>
      <c r="B16" s="13">
        <v>146.48204800000002</v>
      </c>
      <c r="C16" s="13">
        <f t="shared" si="0"/>
        <v>280.79913100393719</v>
      </c>
      <c r="D16" s="13">
        <v>2.3210707215846873</v>
      </c>
      <c r="E16" s="13">
        <v>2.213200000006E-2</v>
      </c>
      <c r="F16" s="13">
        <v>429.62438172552197</v>
      </c>
      <c r="G16" s="13">
        <v>295.83669799999996</v>
      </c>
      <c r="H16" s="9"/>
      <c r="J16" s="11"/>
    </row>
    <row r="17" spans="1:10" ht="13" x14ac:dyDescent="0.3">
      <c r="A17" s="7">
        <v>2019</v>
      </c>
      <c r="B17" s="13">
        <v>140.94344000000001</v>
      </c>
      <c r="C17" s="13">
        <f t="shared" si="0"/>
        <v>275.01218293328077</v>
      </c>
      <c r="D17" s="13">
        <v>2.3787579620210066</v>
      </c>
      <c r="E17" s="13">
        <v>1.7838333333320001E-2</v>
      </c>
      <c r="F17" s="13">
        <v>418.35221922863508</v>
      </c>
      <c r="G17" s="13">
        <v>293.42139700000001</v>
      </c>
      <c r="H17" s="9"/>
      <c r="J17" s="11"/>
    </row>
    <row r="18" spans="1:10" ht="13" x14ac:dyDescent="0.3">
      <c r="A18" s="7">
        <v>2020</v>
      </c>
      <c r="B18" s="13">
        <v>126.03544199999999</v>
      </c>
      <c r="C18" s="13">
        <f t="shared" si="0"/>
        <v>254.0014573368195</v>
      </c>
      <c r="D18" s="13">
        <v>1.1947571262182961</v>
      </c>
      <c r="E18" s="13">
        <v>1.6305666666684E-2</v>
      </c>
      <c r="F18" s="13">
        <v>381.24796212970449</v>
      </c>
      <c r="G18" s="13">
        <v>291.00609900000001</v>
      </c>
      <c r="H18" s="9"/>
      <c r="J18" s="11"/>
    </row>
    <row r="19" spans="1:10" ht="13" x14ac:dyDescent="0.3">
      <c r="A19" s="7">
        <v>2021</v>
      </c>
      <c r="B19" s="13">
        <f>'[1]serie ESR'!$S$10/1000</f>
        <v>131.446562</v>
      </c>
      <c r="C19" s="13">
        <f>F19-D19-B19</f>
        <v>273.12000295682435</v>
      </c>
      <c r="D19" s="13">
        <f>'[1]serie ESR'!$S$11/1000</f>
        <v>1.7033549285865313</v>
      </c>
      <c r="E19" s="13">
        <f>'[1]serie ESR'!$S$8/1000</f>
        <v>1.5231000000000001E-2</v>
      </c>
      <c r="F19" s="13">
        <f>[2]D03_026_tab!J34</f>
        <v>406.2699198854109</v>
      </c>
      <c r="G19" s="13">
        <f>'[1]serie ESR'!$S$22/1000</f>
        <v>273.50373400000001</v>
      </c>
      <c r="H19" s="9"/>
    </row>
    <row r="20" spans="1:10" ht="13" x14ac:dyDescent="0.3">
      <c r="A20" s="7">
        <v>2022</v>
      </c>
      <c r="B20" s="13">
        <f>'[1]serie ESR'!$T$10/1000</f>
        <v>136.28767499999998</v>
      </c>
      <c r="C20" s="13">
        <f>F20-D20-B20</f>
        <v>266.67847725093287</v>
      </c>
      <c r="D20" s="13">
        <f>'[1]serie ESR'!$T$11/1000</f>
        <v>2.4845790508724663</v>
      </c>
      <c r="E20" s="13">
        <f>'[1]serie ESR'!$T$8/1000</f>
        <v>1.9503333333333338E-2</v>
      </c>
      <c r="F20" s="13">
        <f>[2]D03_026_tab!J35</f>
        <v>405.45073130180532</v>
      </c>
      <c r="G20" s="13">
        <f>'[1]serie ESR'!$T$22/1000</f>
        <v>268.76561099999998</v>
      </c>
      <c r="H20" s="9"/>
    </row>
    <row r="21" spans="1:10" ht="13" x14ac:dyDescent="0.3">
      <c r="A21" s="7">
        <v>2023</v>
      </c>
      <c r="B21" s="13">
        <f>'[1]serie ESR'!$U$10/1000</f>
        <v>114.784037</v>
      </c>
      <c r="C21" s="13">
        <f>F21-D21-B21</f>
        <v>259.99637795222577</v>
      </c>
      <c r="D21" s="13">
        <f>'[1]serie ESR'!$U$11/1000</f>
        <v>2.3588219508105852</v>
      </c>
      <c r="E21" s="13">
        <f>'[1]serie ESR'!$U$8/1000</f>
        <v>1.9742333333333334E-2</v>
      </c>
      <c r="F21" s="13">
        <f>[2]D03_026_tab!J36</f>
        <v>377.13923690303636</v>
      </c>
      <c r="G21" s="13">
        <f>'[1]serie ESR'!$U$22/1000</f>
        <v>259.43850200000003</v>
      </c>
      <c r="H21" s="9"/>
    </row>
    <row r="22" spans="1:10" ht="13" x14ac:dyDescent="0.3">
      <c r="A22" s="7">
        <v>2024</v>
      </c>
      <c r="B22" s="13">
        <f>'[1]serie ESR'!$V$10/1000</f>
        <v>101.392574</v>
      </c>
      <c r="C22" s="13">
        <f>F22-D22-B22</f>
        <v>259.67860099782672</v>
      </c>
      <c r="D22" s="13">
        <f>'[1]serie ESR'!$V$11/1000</f>
        <v>2.4186234864371583</v>
      </c>
      <c r="E22" s="13">
        <f>'[1]serie ESR'!$V$8/1000</f>
        <v>2.5713000000000003E-2</v>
      </c>
      <c r="F22" s="13">
        <f>[2]D03_026_tab!J37</f>
        <v>363.48979848426387</v>
      </c>
      <c r="G22" s="13">
        <f>'[1]serie ESR'!$V$22/1000</f>
        <v>250.077347</v>
      </c>
    </row>
  </sheetData>
  <phoneticPr fontId="0" type="noConversion"/>
  <pageMargins left="0.44" right="0.19" top="1" bottom="1" header="0.5" footer="0.5"/>
  <pageSetup paperSize="9" scale="90" orientation="landscape" horizontalDpi="4294967292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8" sqref="B8"/>
    </sheetView>
  </sheetViews>
  <sheetFormatPr defaultRowHeight="12.5" x14ac:dyDescent="0.25"/>
  <cols>
    <col min="2" max="2" width="69.54296875" customWidth="1"/>
  </cols>
  <sheetData>
    <row r="1" spans="1:2" x14ac:dyDescent="0.25">
      <c r="A1" s="8" t="s">
        <v>5</v>
      </c>
      <c r="B1" s="8" t="s">
        <v>13</v>
      </c>
    </row>
    <row r="2" spans="1:2" x14ac:dyDescent="0.25">
      <c r="A2" s="8" t="s">
        <v>6</v>
      </c>
      <c r="B2" s="8" t="s">
        <v>8</v>
      </c>
    </row>
    <row r="3" spans="1:2" ht="50" x14ac:dyDescent="0.25">
      <c r="A3" s="8" t="s">
        <v>7</v>
      </c>
      <c r="B3" s="1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Company>APAT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antonio.caputo</dc:creator>
  <cp:lastModifiedBy>ISPRA</cp:lastModifiedBy>
  <cp:lastPrinted>2016-05-05T09:31:35Z</cp:lastPrinted>
  <dcterms:created xsi:type="dcterms:W3CDTF">2007-10-04T10:23:53Z</dcterms:created>
  <dcterms:modified xsi:type="dcterms:W3CDTF">2026-06-08T13:44:23Z</dcterms:modified>
</cp:coreProperties>
</file>