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ustria_2026/Giu_2026/IMPRESE INDUSTRIALI/"/>
    </mc:Choice>
  </mc:AlternateContent>
  <xr:revisionPtr revIDLastSave="71" documentId="8_{FE57BA43-BBD7-4E5B-AEA7-7CD6E1DE9906}" xr6:coauthVersionLast="47" xr6:coauthVersionMax="47" xr10:uidLastSave="{30FD846E-BEB8-4897-8D2E-677F9EE3C3D8}"/>
  <bookViews>
    <workbookView xWindow="-120" yWindow="-120" windowWidth="29040" windowHeight="15720" tabRatio="500" xr2:uid="{00000000-000D-0000-FFFF-FFFF00000000}"/>
  </bookViews>
  <sheets>
    <sheet name="Tabella 3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A45" i="1" l="1"/>
  <c r="Z45" i="1"/>
  <c r="AA43" i="1"/>
  <c r="Z43" i="1"/>
  <c r="Z5" i="1"/>
  <c r="AA11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7" i="1"/>
  <c r="AA5" i="1"/>
  <c r="Z4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7" i="1"/>
  <c r="X46" i="1"/>
  <c r="X43" i="1"/>
  <c r="X44" i="1" s="1"/>
  <c r="Y43" i="1"/>
  <c r="Y44" i="1"/>
  <c r="W43" i="1" l="1"/>
  <c r="V43" i="1"/>
  <c r="U43" i="1"/>
  <c r="U44" i="1" s="1"/>
  <c r="T43" i="1"/>
  <c r="T44" i="1" s="1"/>
  <c r="S43" i="1"/>
  <c r="R43" i="1"/>
  <c r="R44" i="1" s="1"/>
  <c r="Q43" i="1"/>
  <c r="P43" i="1"/>
  <c r="P44" i="1" s="1"/>
  <c r="O43" i="1"/>
  <c r="N43" i="1"/>
  <c r="N44" i="1" s="1"/>
  <c r="M43" i="1"/>
  <c r="L43" i="1"/>
  <c r="L44" i="1" s="1"/>
  <c r="K43" i="1"/>
  <c r="J43" i="1"/>
  <c r="J44" i="1" s="1"/>
  <c r="I43" i="1"/>
  <c r="H43" i="1"/>
  <c r="H44" i="1" s="1"/>
  <c r="G43" i="1"/>
  <c r="F43" i="1"/>
  <c r="F44" i="1" s="1"/>
  <c r="E43" i="1"/>
  <c r="E44" i="1" s="1"/>
  <c r="D43" i="1"/>
  <c r="D44" i="1" s="1"/>
  <c r="C43" i="1"/>
  <c r="B43" i="1"/>
  <c r="B44" i="1" s="1"/>
  <c r="V46" i="1" l="1"/>
  <c r="W44" i="1"/>
  <c r="V44" i="1"/>
  <c r="B46" i="1"/>
  <c r="F46" i="1"/>
  <c r="H46" i="1"/>
  <c r="J46" i="1"/>
  <c r="N46" i="1"/>
  <c r="P46" i="1"/>
  <c r="R46" i="1"/>
  <c r="D46" i="1"/>
  <c r="L46" i="1"/>
  <c r="T46" i="1"/>
  <c r="Q44" i="1"/>
  <c r="I44" i="1"/>
  <c r="M44" i="1"/>
  <c r="C44" i="1"/>
  <c r="G44" i="1"/>
  <c r="K44" i="1"/>
  <c r="O44" i="1"/>
  <c r="S44" i="1"/>
</calcChain>
</file>

<file path=xl/sharedStrings.xml><?xml version="1.0" encoding="utf-8"?>
<sst xmlns="http://schemas.openxmlformats.org/spreadsheetml/2006/main" count="145" uniqueCount="67">
  <si>
    <t>ANNO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</si>
  <si>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</si>
  <si>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</si>
  <si>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</si>
  <si>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</si>
  <si>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</si>
  <si>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</si>
  <si>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</si>
  <si>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</si>
  <si>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</si>
  <si>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</si>
  <si>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unità locali delle imprese attive</t>
  </si>
  <si>
    <t>addetti delle unità locali delle imprese attive (valori medi annui)</t>
  </si>
  <si>
    <t>unità locali</t>
  </si>
  <si>
    <t>addetti</t>
  </si>
  <si>
    <t>n</t>
  </si>
  <si>
    <t>Variabili</t>
  </si>
  <si>
    <t>B: estrazione di minerali da cave e miniere</t>
  </si>
  <si>
    <t xml:space="preserve">  05: estrazione di carbone (esclusa torba)</t>
  </si>
  <si>
    <t>n.d.</t>
  </si>
  <si>
    <t xml:space="preserve">  06: estrazione di petrolio greggio e di gas naturale</t>
  </si>
  <si>
    <t xml:space="preserve">  07: minerali metalliferi</t>
  </si>
  <si>
    <t xml:space="preserve">  08: altri minerali da cave e miniere </t>
  </si>
  <si>
    <t xml:space="preserve">  09: attività dei servizi di supporto all'estrazione</t>
  </si>
  <si>
    <t>C: attività manifatturiere</t>
  </si>
  <si>
    <t xml:space="preserve">  10: prodotti alimentari</t>
  </si>
  <si>
    <t xml:space="preserve">  11: bevande</t>
  </si>
  <si>
    <t xml:space="preserve">  12: tabacco</t>
  </si>
  <si>
    <t xml:space="preserve">  13: prodotti tessili</t>
  </si>
  <si>
    <t xml:space="preserve">  14: articoli di abbigliamento (anche in pelle e in pelliccia)</t>
  </si>
  <si>
    <t xml:space="preserve">  15: articoli in pelle (escluso abbigliamento) e simili</t>
  </si>
  <si>
    <t xml:space="preserve">  16: legno e prodotti in legno e sughero (esclusi i mobili); articoli in paglia e materiali da intreccio</t>
  </si>
  <si>
    <t xml:space="preserve">  17: carta e prodotti di carta</t>
  </si>
  <si>
    <t xml:space="preserve">  18: prodotti della stampa e della riproduzione di supporti registrati</t>
  </si>
  <si>
    <t xml:space="preserve">  19: coke e prodotti derivanti dalla raffinazione del petrolio</t>
  </si>
  <si>
    <t xml:space="preserve">  20: prodotti chimici</t>
  </si>
  <si>
    <t xml:space="preserve">  21: prodotti farmaceutici di base e preparati farmaceutici</t>
  </si>
  <si>
    <t xml:space="preserve">  22: articoli in gomma e materie plastiche</t>
  </si>
  <si>
    <t xml:space="preserve">  23: altri prodotti della lavorazione di minerali non metalliferi</t>
  </si>
  <si>
    <t xml:space="preserve">  24: prodotti della metallurgia</t>
  </si>
  <si>
    <t xml:space="preserve">  25: prodotti in metallo, esclusi macchinari e attrezzature</t>
  </si>
  <si>
    <t xml:space="preserve">  26: computer e prodotti di elettronica e ottica; apparecchi elettromedicali, apparecchi di misurazione e orologi</t>
  </si>
  <si>
    <t xml:space="preserve">  27: apparecchiature elettriche e apparecchiature per uso domestico non elettriche</t>
  </si>
  <si>
    <t xml:space="preserve">  28: macchinari e apparecchiature nca</t>
  </si>
  <si>
    <t xml:space="preserve">  29: autoveicoli, rimorchi e semirimorchi</t>
  </si>
  <si>
    <t xml:space="preserve">  30: altri mezzi di trasporto</t>
  </si>
  <si>
    <t xml:space="preserve">  31: mobili</t>
  </si>
  <si>
    <t xml:space="preserve">  32: prodotti delle altre industrie manifatturiere</t>
  </si>
  <si>
    <t xml:space="preserve">  33: riparazione, manutenzione ed installazione di macchine ed apparecchiature</t>
  </si>
  <si>
    <t>D: fornitura di energia elettrica, gas, vapore e aria condizionata</t>
  </si>
  <si>
    <t xml:space="preserve">  35: fornitura di energia elettrica, gas, vapore e aria condizionata</t>
  </si>
  <si>
    <t>E: fornitura di acqua reti fognarie, attività di gestione dei rifiuti e risanamento</t>
  </si>
  <si>
    <t xml:space="preserve">  36: raccolta, trattamento e fornitura di acqua</t>
  </si>
  <si>
    <t xml:space="preserve">  37: gestione delle reti fognarie</t>
  </si>
  <si>
    <t xml:space="preserve">  38: waste collection, treatment and disposal activities; materials recovery</t>
  </si>
  <si>
    <t xml:space="preserve">  39: attività di risanamento e altri servizi di gestione dei rifiuti</t>
  </si>
  <si>
    <t>TOTALE INDUSTRIA IN SENSO STRETTO (B+C+D+E)</t>
  </si>
  <si>
    <t>TOTALE ALTRE ATTIVITA' ECONOMICHE (non industria in senso stretto)</t>
  </si>
  <si>
    <t>TOTALE</t>
  </si>
  <si>
    <t>RAPPORTO ADDETTO/UNITA' LOCALE (industria in senso stretto)</t>
  </si>
  <si>
    <t>n.a.</t>
  </si>
  <si>
    <t>Titolo</t>
  </si>
  <si>
    <t>Fonte</t>
  </si>
  <si>
    <t>Var. % 2012-2023</t>
  </si>
  <si>
    <t>-</t>
  </si>
  <si>
    <t>Tabella 3: Unità locali e addetti per sezione di attività economica, industria in senso stretto (ATECO 2007 2 cifre) (2012-2023)</t>
  </si>
  <si>
    <t>Elaborazione ISPRA su dati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</si>
</sst>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Verdana"/>
      <family val="2"/>
      <charset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/>
    </xf>
    <xf numFmtId="10" fontId="4" fillId="0" borderId="1" xfId="1" applyNumberFormat="1" applyFont="1" applyBorder="1" applyAlignment="1" applyProtection="1"/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0" fontId="4" fillId="0" borderId="1" xfId="1" applyNumberFormat="1" applyFont="1" applyBorder="1" applyAlignment="1" applyProtection="1">
      <alignment horizontal="center"/>
    </xf>
    <xf numFmtId="10" fontId="3" fillId="0" borderId="1" xfId="1" applyNumberFormat="1" applyFont="1" applyBorder="1" applyAlignment="1" applyProtection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N46"/>
  <sheetViews>
    <sheetView tabSelected="1" zoomScaleNormal="10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AA3" sqref="AA3"/>
    </sheetView>
  </sheetViews>
  <sheetFormatPr defaultColWidth="8.85546875" defaultRowHeight="12.75" x14ac:dyDescent="0.2"/>
  <cols>
    <col min="1" max="1" width="39.28515625" style="1" customWidth="1"/>
    <col min="2" max="2" width="11.140625" style="1" customWidth="1"/>
    <col min="3" max="3" width="12.7109375" style="1" customWidth="1"/>
    <col min="4" max="4" width="11.140625" style="1" customWidth="1"/>
    <col min="5" max="5" width="16.85546875" style="1" customWidth="1"/>
    <col min="6" max="6" width="11.140625" style="1" customWidth="1"/>
    <col min="7" max="7" width="16.28515625" style="1" customWidth="1"/>
    <col min="8" max="8" width="11.140625" style="1" customWidth="1"/>
    <col min="9" max="9" width="18" style="1" customWidth="1"/>
    <col min="10" max="10" width="11.140625" style="1" customWidth="1"/>
    <col min="11" max="11" width="15.140625" style="1" customWidth="1"/>
    <col min="12" max="12" width="11.140625" style="1" customWidth="1"/>
    <col min="13" max="13" width="12.85546875" style="1" customWidth="1"/>
    <col min="14" max="14" width="11.140625" style="1" customWidth="1"/>
    <col min="15" max="15" width="15.5703125" style="1" customWidth="1"/>
    <col min="16" max="16" width="11.140625" style="1" customWidth="1"/>
    <col min="17" max="17" width="14" style="1" customWidth="1"/>
    <col min="18" max="18" width="11.140625" style="1" customWidth="1"/>
    <col min="19" max="19" width="13.42578125" style="1" customWidth="1"/>
    <col min="20" max="20" width="11.140625" style="1" customWidth="1"/>
    <col min="21" max="25" width="12.7109375" style="1" customWidth="1"/>
    <col min="26" max="26" width="21.42578125" style="1" customWidth="1"/>
    <col min="27" max="27" width="19.42578125" style="1" customWidth="1"/>
    <col min="28" max="1028" width="8.85546875" style="1"/>
  </cols>
  <sheetData>
    <row r="1" spans="1:27" ht="15.75" x14ac:dyDescent="0.2">
      <c r="A1" s="2" t="s">
        <v>0</v>
      </c>
      <c r="B1" s="3" t="s">
        <v>1</v>
      </c>
      <c r="C1" s="3">
        <v>2012</v>
      </c>
      <c r="D1" s="3" t="s">
        <v>2</v>
      </c>
      <c r="E1" s="3">
        <v>2013</v>
      </c>
      <c r="F1" s="3" t="s">
        <v>3</v>
      </c>
      <c r="G1" s="3">
        <v>2014</v>
      </c>
      <c r="H1" s="3" t="s">
        <v>4</v>
      </c>
      <c r="I1" s="3">
        <v>2015</v>
      </c>
      <c r="J1" s="3" t="s">
        <v>5</v>
      </c>
      <c r="K1" s="3">
        <v>2016</v>
      </c>
      <c r="L1" s="3" t="s">
        <v>6</v>
      </c>
      <c r="M1" s="3">
        <v>2017</v>
      </c>
      <c r="N1" s="3" t="s">
        <v>7</v>
      </c>
      <c r="O1" s="3">
        <v>2018</v>
      </c>
      <c r="P1" s="3" t="s">
        <v>8</v>
      </c>
      <c r="Q1" s="3">
        <v>2019</v>
      </c>
      <c r="R1" s="3" t="s">
        <v>9</v>
      </c>
      <c r="S1" s="3">
        <v>2020</v>
      </c>
      <c r="T1" s="3" t="s">
        <v>10</v>
      </c>
      <c r="U1" s="3">
        <v>2021</v>
      </c>
      <c r="V1" s="3">
        <v>2022</v>
      </c>
      <c r="W1" s="3">
        <v>2022</v>
      </c>
      <c r="X1" s="3">
        <v>2023</v>
      </c>
      <c r="Y1" s="3">
        <v>2023</v>
      </c>
      <c r="Z1" s="2" t="s">
        <v>63</v>
      </c>
      <c r="AA1" s="2" t="s">
        <v>63</v>
      </c>
    </row>
    <row r="2" spans="1:27" ht="15.75" x14ac:dyDescent="0.2">
      <c r="A2" s="2"/>
      <c r="B2" s="4" t="s">
        <v>11</v>
      </c>
      <c r="C2" s="4" t="s">
        <v>12</v>
      </c>
      <c r="D2" s="4" t="s">
        <v>11</v>
      </c>
      <c r="E2" s="4" t="s">
        <v>12</v>
      </c>
      <c r="F2" s="4" t="s">
        <v>11</v>
      </c>
      <c r="G2" s="4" t="s">
        <v>12</v>
      </c>
      <c r="H2" s="4" t="s">
        <v>11</v>
      </c>
      <c r="I2" s="4" t="s">
        <v>12</v>
      </c>
      <c r="J2" s="4" t="s">
        <v>11</v>
      </c>
      <c r="K2" s="4" t="s">
        <v>12</v>
      </c>
      <c r="L2" s="4" t="s">
        <v>11</v>
      </c>
      <c r="M2" s="4" t="s">
        <v>12</v>
      </c>
      <c r="N2" s="4" t="s">
        <v>11</v>
      </c>
      <c r="O2" s="4" t="s">
        <v>12</v>
      </c>
      <c r="P2" s="4" t="s">
        <v>11</v>
      </c>
      <c r="Q2" s="4" t="s">
        <v>12</v>
      </c>
      <c r="R2" s="4" t="s">
        <v>11</v>
      </c>
      <c r="S2" s="4" t="s">
        <v>12</v>
      </c>
      <c r="T2" s="4" t="s">
        <v>11</v>
      </c>
      <c r="U2" s="4" t="s">
        <v>12</v>
      </c>
      <c r="V2" s="4" t="s">
        <v>11</v>
      </c>
      <c r="W2" s="4" t="s">
        <v>12</v>
      </c>
      <c r="X2" s="4" t="s">
        <v>11</v>
      </c>
      <c r="Y2" s="4" t="s">
        <v>12</v>
      </c>
      <c r="Z2" s="2" t="s">
        <v>13</v>
      </c>
      <c r="AA2" s="2" t="s">
        <v>14</v>
      </c>
    </row>
    <row r="3" spans="1:27" ht="15.75" x14ac:dyDescent="0.2">
      <c r="A3" s="2"/>
      <c r="B3" s="5" t="s">
        <v>15</v>
      </c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15</v>
      </c>
      <c r="Y3" s="5" t="s">
        <v>15</v>
      </c>
      <c r="Z3" s="3"/>
      <c r="AA3" s="3"/>
    </row>
    <row r="4" spans="1:27" ht="15.75" x14ac:dyDescent="0.25">
      <c r="A4" s="6" t="s">
        <v>16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  <c r="W4" s="8"/>
      <c r="X4" s="8"/>
      <c r="Y4" s="8"/>
      <c r="Z4" s="9"/>
      <c r="AA4" s="9"/>
    </row>
    <row r="5" spans="1:27" ht="31.5" x14ac:dyDescent="0.2">
      <c r="A5" s="10" t="s">
        <v>17</v>
      </c>
      <c r="B5" s="11">
        <v>3250</v>
      </c>
      <c r="C5" s="11">
        <v>27397.38</v>
      </c>
      <c r="D5" s="11">
        <v>3173</v>
      </c>
      <c r="E5" s="11">
        <v>27686.5</v>
      </c>
      <c r="F5" s="11">
        <v>3012</v>
      </c>
      <c r="G5" s="11">
        <v>27117.88</v>
      </c>
      <c r="H5" s="11">
        <v>2937</v>
      </c>
      <c r="I5" s="11">
        <v>23315.53</v>
      </c>
      <c r="J5" s="11">
        <v>2831</v>
      </c>
      <c r="K5" s="11">
        <v>22803.63</v>
      </c>
      <c r="L5" s="11">
        <v>2784</v>
      </c>
      <c r="M5" s="11">
        <v>21906.799999999999</v>
      </c>
      <c r="N5" s="11">
        <v>2643</v>
      </c>
      <c r="O5" s="11">
        <v>21861.58</v>
      </c>
      <c r="P5" s="11">
        <v>2664</v>
      </c>
      <c r="Q5" s="11">
        <v>22061.599999999999</v>
      </c>
      <c r="R5" s="11">
        <v>2556</v>
      </c>
      <c r="S5" s="11">
        <v>21911.64</v>
      </c>
      <c r="T5" s="11">
        <v>2483</v>
      </c>
      <c r="U5" s="11">
        <v>21719.25</v>
      </c>
      <c r="V5" s="11">
        <v>2461</v>
      </c>
      <c r="W5" s="11">
        <v>20220.05</v>
      </c>
      <c r="X5" s="11">
        <v>2293</v>
      </c>
      <c r="Y5" s="11">
        <v>15562</v>
      </c>
      <c r="Z5" s="12">
        <f>(X5-B5)/B5</f>
        <v>-0.29446153846153844</v>
      </c>
      <c r="AA5" s="12">
        <f>(Y5-C5)/C5</f>
        <v>-0.43198948220596278</v>
      </c>
    </row>
    <row r="6" spans="1:27" ht="30" x14ac:dyDescent="0.2">
      <c r="A6" s="13" t="s">
        <v>18</v>
      </c>
      <c r="B6" s="11">
        <v>1</v>
      </c>
      <c r="C6" s="11">
        <v>442.34</v>
      </c>
      <c r="D6" s="11">
        <v>1</v>
      </c>
      <c r="E6" s="11">
        <v>435.17</v>
      </c>
      <c r="F6" s="11">
        <v>1</v>
      </c>
      <c r="G6" s="11">
        <v>430.81</v>
      </c>
      <c r="H6" s="11" t="s">
        <v>19</v>
      </c>
      <c r="I6" s="11" t="s">
        <v>19</v>
      </c>
      <c r="J6" s="11" t="s">
        <v>19</v>
      </c>
      <c r="K6" s="11" t="s">
        <v>19</v>
      </c>
      <c r="L6" s="11" t="s">
        <v>19</v>
      </c>
      <c r="M6" s="11" t="s">
        <v>19</v>
      </c>
      <c r="N6" s="11" t="s">
        <v>19</v>
      </c>
      <c r="O6" s="11" t="s">
        <v>19</v>
      </c>
      <c r="P6" s="11" t="s">
        <v>19</v>
      </c>
      <c r="Q6" s="11" t="s">
        <v>19</v>
      </c>
      <c r="R6" s="11" t="s">
        <v>19</v>
      </c>
      <c r="S6" s="11" t="s">
        <v>19</v>
      </c>
      <c r="T6" s="11" t="s">
        <v>19</v>
      </c>
      <c r="U6" s="11" t="s">
        <v>19</v>
      </c>
      <c r="V6" s="11" t="s">
        <v>19</v>
      </c>
      <c r="W6" s="11" t="s">
        <v>19</v>
      </c>
      <c r="X6" s="11" t="s">
        <v>19</v>
      </c>
      <c r="Y6" s="11" t="s">
        <v>19</v>
      </c>
      <c r="Z6" s="11" t="s">
        <v>19</v>
      </c>
      <c r="AA6" s="11" t="s">
        <v>19</v>
      </c>
    </row>
    <row r="7" spans="1:27" ht="30" x14ac:dyDescent="0.2">
      <c r="A7" s="13" t="s">
        <v>20</v>
      </c>
      <c r="B7" s="11">
        <v>77</v>
      </c>
      <c r="C7" s="11">
        <v>8238.09</v>
      </c>
      <c r="D7" s="11">
        <v>71</v>
      </c>
      <c r="E7" s="11">
        <v>9486.66</v>
      </c>
      <c r="F7" s="11">
        <v>81</v>
      </c>
      <c r="G7" s="11">
        <v>9319.31</v>
      </c>
      <c r="H7" s="11">
        <v>54</v>
      </c>
      <c r="I7" s="11">
        <v>6543.92</v>
      </c>
      <c r="J7" s="11">
        <v>54</v>
      </c>
      <c r="K7" s="11">
        <v>6718.38</v>
      </c>
      <c r="L7" s="11">
        <v>68</v>
      </c>
      <c r="M7" s="11">
        <v>6535.45</v>
      </c>
      <c r="N7" s="11">
        <v>82</v>
      </c>
      <c r="O7" s="11">
        <v>6915.16</v>
      </c>
      <c r="P7" s="11">
        <v>77</v>
      </c>
      <c r="Q7" s="11">
        <v>7238.96</v>
      </c>
      <c r="R7" s="11">
        <v>79</v>
      </c>
      <c r="S7" s="11">
        <v>7223.99</v>
      </c>
      <c r="T7" s="11">
        <v>86</v>
      </c>
      <c r="U7" s="11">
        <v>7021.7</v>
      </c>
      <c r="V7" s="11">
        <v>86</v>
      </c>
      <c r="W7" s="11">
        <v>5867.23</v>
      </c>
      <c r="X7" s="11">
        <v>72</v>
      </c>
      <c r="Y7" s="11">
        <v>740.82</v>
      </c>
      <c r="Z7" s="12">
        <f>(X7-B7)/B7</f>
        <v>-6.4935064935064929E-2</v>
      </c>
      <c r="AA7" s="12">
        <f>(Y7-C7)/C7</f>
        <v>-0.91007381565387124</v>
      </c>
    </row>
    <row r="8" spans="1:27" ht="15" x14ac:dyDescent="0.2">
      <c r="A8" s="13" t="s">
        <v>21</v>
      </c>
      <c r="B8" s="11">
        <v>7</v>
      </c>
      <c r="C8" s="11">
        <v>46.15</v>
      </c>
      <c r="D8" s="11">
        <v>8</v>
      </c>
      <c r="E8" s="11">
        <v>40.94</v>
      </c>
      <c r="F8" s="11">
        <v>5</v>
      </c>
      <c r="G8" s="11">
        <v>37.56</v>
      </c>
      <c r="H8" s="11">
        <v>5</v>
      </c>
      <c r="I8" s="11">
        <v>37.17</v>
      </c>
      <c r="J8" s="11">
        <v>5</v>
      </c>
      <c r="K8" s="11">
        <v>14.7</v>
      </c>
      <c r="L8" s="11">
        <v>3</v>
      </c>
      <c r="M8" s="11">
        <v>1.19</v>
      </c>
      <c r="N8" s="11">
        <v>4</v>
      </c>
      <c r="O8" s="11">
        <v>2.11</v>
      </c>
      <c r="P8" s="11">
        <v>4</v>
      </c>
      <c r="Q8" s="11">
        <v>2</v>
      </c>
      <c r="R8" s="11">
        <v>2</v>
      </c>
      <c r="S8" s="11">
        <v>1.37</v>
      </c>
      <c r="T8" s="11">
        <v>2</v>
      </c>
      <c r="U8" s="11">
        <v>1</v>
      </c>
      <c r="V8" s="11">
        <v>4</v>
      </c>
      <c r="W8" s="11">
        <v>7.17</v>
      </c>
      <c r="X8" s="11">
        <v>2</v>
      </c>
      <c r="Y8" s="11">
        <v>1.55</v>
      </c>
      <c r="Z8" s="12">
        <f t="shared" ref="Z8:Z42" si="0">(X8-B8)/B8</f>
        <v>-0.7142857142857143</v>
      </c>
      <c r="AA8" s="12">
        <f t="shared" ref="AA8:AA42" si="1">(Y8-C8)/C8</f>
        <v>-0.96641386782231864</v>
      </c>
    </row>
    <row r="9" spans="1:27" ht="15" x14ac:dyDescent="0.2">
      <c r="A9" s="13" t="s">
        <v>22</v>
      </c>
      <c r="B9" s="11">
        <v>3092</v>
      </c>
      <c r="C9" s="11">
        <v>16881.77</v>
      </c>
      <c r="D9" s="11">
        <v>3024</v>
      </c>
      <c r="E9" s="11">
        <v>15942.3</v>
      </c>
      <c r="F9" s="11">
        <v>2857</v>
      </c>
      <c r="G9" s="11">
        <v>15537.42</v>
      </c>
      <c r="H9" s="11">
        <v>2791</v>
      </c>
      <c r="I9" s="11">
        <v>14808.81</v>
      </c>
      <c r="J9" s="11">
        <v>2691</v>
      </c>
      <c r="K9" s="11">
        <v>14332.81</v>
      </c>
      <c r="L9" s="11">
        <v>2619</v>
      </c>
      <c r="M9" s="11">
        <v>13695.65</v>
      </c>
      <c r="N9" s="11">
        <v>2477</v>
      </c>
      <c r="O9" s="11">
        <v>13518.33</v>
      </c>
      <c r="P9" s="11">
        <v>2499</v>
      </c>
      <c r="Q9" s="11">
        <v>13282.19</v>
      </c>
      <c r="R9" s="11">
        <v>2399</v>
      </c>
      <c r="S9" s="11">
        <v>13359.23</v>
      </c>
      <c r="T9" s="11">
        <v>2334</v>
      </c>
      <c r="U9" s="11">
        <v>13542.31</v>
      </c>
      <c r="V9" s="11">
        <v>2309</v>
      </c>
      <c r="W9" s="11">
        <v>13048.66</v>
      </c>
      <c r="X9" s="11">
        <v>2159</v>
      </c>
      <c r="Y9" s="11">
        <v>13362.83</v>
      </c>
      <c r="Z9" s="12">
        <f t="shared" si="0"/>
        <v>-0.30174644243208282</v>
      </c>
      <c r="AA9" s="12">
        <f t="shared" si="1"/>
        <v>-0.20844615226957838</v>
      </c>
    </row>
    <row r="10" spans="1:27" ht="30" x14ac:dyDescent="0.2">
      <c r="A10" s="13" t="s">
        <v>23</v>
      </c>
      <c r="B10" s="11">
        <v>73</v>
      </c>
      <c r="C10" s="11">
        <v>1789.03</v>
      </c>
      <c r="D10" s="11">
        <v>69</v>
      </c>
      <c r="E10" s="11">
        <v>1781.43</v>
      </c>
      <c r="F10" s="11">
        <v>68</v>
      </c>
      <c r="G10" s="11">
        <v>1792.78</v>
      </c>
      <c r="H10" s="11">
        <v>87</v>
      </c>
      <c r="I10" s="11">
        <v>1925.63</v>
      </c>
      <c r="J10" s="11">
        <v>81</v>
      </c>
      <c r="K10" s="11">
        <v>1737.74</v>
      </c>
      <c r="L10" s="11">
        <v>94</v>
      </c>
      <c r="M10" s="11">
        <v>1674.51</v>
      </c>
      <c r="N10" s="11">
        <v>80</v>
      </c>
      <c r="O10" s="11">
        <v>1425.98</v>
      </c>
      <c r="P10" s="11">
        <v>84</v>
      </c>
      <c r="Q10" s="11">
        <v>1538.45</v>
      </c>
      <c r="R10" s="11">
        <v>76</v>
      </c>
      <c r="S10" s="11">
        <v>1327.05</v>
      </c>
      <c r="T10" s="11">
        <v>61</v>
      </c>
      <c r="U10" s="11">
        <v>1154.24</v>
      </c>
      <c r="V10" s="11">
        <v>62</v>
      </c>
      <c r="W10" s="11">
        <v>1296.99</v>
      </c>
      <c r="X10" s="11">
        <v>60</v>
      </c>
      <c r="Y10" s="11">
        <v>1456.8</v>
      </c>
      <c r="Z10" s="12">
        <f t="shared" si="0"/>
        <v>-0.17808219178082191</v>
      </c>
      <c r="AA10" s="12">
        <f t="shared" si="1"/>
        <v>-0.18570398484094733</v>
      </c>
    </row>
    <row r="11" spans="1:27" ht="15.75" x14ac:dyDescent="0.2">
      <c r="A11" s="10" t="s">
        <v>24</v>
      </c>
      <c r="B11" s="11">
        <v>465528</v>
      </c>
      <c r="C11" s="11">
        <v>3831008.93</v>
      </c>
      <c r="D11" s="11">
        <v>458990</v>
      </c>
      <c r="E11" s="11">
        <v>3717222.49</v>
      </c>
      <c r="F11" s="11">
        <v>442646</v>
      </c>
      <c r="G11" s="11">
        <v>3640251.82</v>
      </c>
      <c r="H11" s="11">
        <v>433327</v>
      </c>
      <c r="I11" s="11">
        <v>3608024.22</v>
      </c>
      <c r="J11" s="11">
        <v>428950</v>
      </c>
      <c r="K11" s="11">
        <v>3652687.26</v>
      </c>
      <c r="L11" s="11">
        <v>426396</v>
      </c>
      <c r="M11" s="11">
        <v>3678427.04</v>
      </c>
      <c r="N11" s="11">
        <v>419233</v>
      </c>
      <c r="O11" s="11">
        <v>3722499.55</v>
      </c>
      <c r="P11" s="11">
        <v>415849</v>
      </c>
      <c r="Q11" s="11">
        <v>3751959.47</v>
      </c>
      <c r="R11" s="11">
        <v>410028</v>
      </c>
      <c r="S11" s="11">
        <v>3697817.11</v>
      </c>
      <c r="T11" s="11">
        <v>403245</v>
      </c>
      <c r="U11" s="11">
        <v>3741072.41</v>
      </c>
      <c r="V11" s="11">
        <v>408399</v>
      </c>
      <c r="W11" s="11">
        <v>3804345.92</v>
      </c>
      <c r="X11" s="11">
        <v>398810</v>
      </c>
      <c r="Y11" s="11">
        <v>3866146.31</v>
      </c>
      <c r="Z11" s="12">
        <f t="shared" si="0"/>
        <v>-0.14331683593682873</v>
      </c>
      <c r="AA11" s="12">
        <f t="shared" si="1"/>
        <v>9.1718345328941544E-3</v>
      </c>
    </row>
    <row r="12" spans="1:27" ht="15" x14ac:dyDescent="0.2">
      <c r="A12" s="13" t="s">
        <v>25</v>
      </c>
      <c r="B12" s="11">
        <v>60414</v>
      </c>
      <c r="C12" s="11">
        <v>389555.27</v>
      </c>
      <c r="D12" s="11">
        <v>60482</v>
      </c>
      <c r="E12" s="11">
        <v>386835.47</v>
      </c>
      <c r="F12" s="11">
        <v>58545</v>
      </c>
      <c r="G12" s="11">
        <v>382894.71</v>
      </c>
      <c r="H12" s="11">
        <v>58439</v>
      </c>
      <c r="I12" s="11">
        <v>385690.1</v>
      </c>
      <c r="J12" s="11">
        <v>58680</v>
      </c>
      <c r="K12" s="11">
        <v>396379.5</v>
      </c>
      <c r="L12" s="11">
        <v>57502</v>
      </c>
      <c r="M12" s="11">
        <v>399405.95</v>
      </c>
      <c r="N12" s="11">
        <v>56159</v>
      </c>
      <c r="O12" s="11">
        <v>405442.09</v>
      </c>
      <c r="P12" s="11">
        <v>57175</v>
      </c>
      <c r="Q12" s="11">
        <v>410141.96</v>
      </c>
      <c r="R12" s="11">
        <v>56373</v>
      </c>
      <c r="S12" s="11">
        <v>410616.21</v>
      </c>
      <c r="T12" s="11">
        <v>54461</v>
      </c>
      <c r="U12" s="11">
        <v>417073.47</v>
      </c>
      <c r="V12" s="11">
        <v>54973</v>
      </c>
      <c r="W12" s="11">
        <v>414652.31</v>
      </c>
      <c r="X12" s="11">
        <v>53036</v>
      </c>
      <c r="Y12" s="11">
        <v>426639.96</v>
      </c>
      <c r="Z12" s="12">
        <f t="shared" si="0"/>
        <v>-0.12212401099082994</v>
      </c>
      <c r="AA12" s="12">
        <f t="shared" si="1"/>
        <v>9.5197505606842384E-2</v>
      </c>
    </row>
    <row r="13" spans="1:27" ht="15" x14ac:dyDescent="0.2">
      <c r="A13" s="13" t="s">
        <v>26</v>
      </c>
      <c r="B13" s="11">
        <v>3420</v>
      </c>
      <c r="C13" s="11">
        <v>35461.89</v>
      </c>
      <c r="D13" s="11">
        <v>3511</v>
      </c>
      <c r="E13" s="11">
        <v>34342.239999999998</v>
      </c>
      <c r="F13" s="11">
        <v>3751</v>
      </c>
      <c r="G13" s="11">
        <v>36911.22</v>
      </c>
      <c r="H13" s="11">
        <v>3780</v>
      </c>
      <c r="I13" s="11">
        <v>37347.22</v>
      </c>
      <c r="J13" s="11">
        <v>3968</v>
      </c>
      <c r="K13" s="11">
        <v>40335.31</v>
      </c>
      <c r="L13" s="11">
        <v>4057</v>
      </c>
      <c r="M13" s="11">
        <v>40294.480000000003</v>
      </c>
      <c r="N13" s="11">
        <v>4000</v>
      </c>
      <c r="O13" s="11">
        <v>41111.78</v>
      </c>
      <c r="P13" s="11">
        <v>3968</v>
      </c>
      <c r="Q13" s="11">
        <v>41432.35</v>
      </c>
      <c r="R13" s="11">
        <v>3915</v>
      </c>
      <c r="S13" s="11">
        <v>40083.839999999997</v>
      </c>
      <c r="T13" s="11">
        <v>3917</v>
      </c>
      <c r="U13" s="11">
        <v>41002.68</v>
      </c>
      <c r="V13" s="11">
        <v>4004</v>
      </c>
      <c r="W13" s="11">
        <v>41220.42</v>
      </c>
      <c r="X13" s="11">
        <v>3794</v>
      </c>
      <c r="Y13" s="11">
        <v>41277.919999999998</v>
      </c>
      <c r="Z13" s="12">
        <f t="shared" si="0"/>
        <v>0.10935672514619883</v>
      </c>
      <c r="AA13" s="12">
        <f t="shared" si="1"/>
        <v>0.16400789692822348</v>
      </c>
    </row>
    <row r="14" spans="1:27" ht="15" x14ac:dyDescent="0.2">
      <c r="A14" s="13" t="s">
        <v>27</v>
      </c>
      <c r="B14" s="11">
        <v>8</v>
      </c>
      <c r="C14" s="11">
        <v>531.12</v>
      </c>
      <c r="D14" s="11">
        <v>12</v>
      </c>
      <c r="E14" s="11">
        <v>593.88</v>
      </c>
      <c r="F14" s="11">
        <v>13</v>
      </c>
      <c r="G14" s="11">
        <v>598.57000000000005</v>
      </c>
      <c r="H14" s="11">
        <v>13</v>
      </c>
      <c r="I14" s="11">
        <v>504.52</v>
      </c>
      <c r="J14" s="11">
        <v>13</v>
      </c>
      <c r="K14" s="11">
        <v>897.71</v>
      </c>
      <c r="L14" s="11">
        <v>11</v>
      </c>
      <c r="M14" s="11">
        <v>1678.79</v>
      </c>
      <c r="N14" s="11">
        <v>11</v>
      </c>
      <c r="O14" s="11">
        <v>2226.5500000000002</v>
      </c>
      <c r="P14" s="11">
        <v>16</v>
      </c>
      <c r="Q14" s="11">
        <v>2027.27</v>
      </c>
      <c r="R14" s="11">
        <v>16</v>
      </c>
      <c r="S14" s="11">
        <v>2169.8000000000002</v>
      </c>
      <c r="T14" s="11">
        <v>13</v>
      </c>
      <c r="U14" s="11">
        <v>2264.1799999999998</v>
      </c>
      <c r="V14" s="11">
        <v>17</v>
      </c>
      <c r="W14" s="11">
        <v>2552.4499999999998</v>
      </c>
      <c r="X14" s="11">
        <v>18</v>
      </c>
      <c r="Y14" s="11">
        <v>2997.45</v>
      </c>
      <c r="Z14" s="12">
        <f t="shared" si="0"/>
        <v>1.25</v>
      </c>
      <c r="AA14" s="12">
        <f t="shared" si="1"/>
        <v>4.6436398553999094</v>
      </c>
    </row>
    <row r="15" spans="1:27" ht="15" x14ac:dyDescent="0.2">
      <c r="A15" s="13" t="s">
        <v>28</v>
      </c>
      <c r="B15" s="11">
        <v>16911</v>
      </c>
      <c r="C15" s="11">
        <v>134807.91</v>
      </c>
      <c r="D15" s="11">
        <v>16553</v>
      </c>
      <c r="E15" s="11">
        <v>127726.34</v>
      </c>
      <c r="F15" s="11">
        <v>16011</v>
      </c>
      <c r="G15" s="11">
        <v>123585.92</v>
      </c>
      <c r="H15" s="11">
        <v>15443</v>
      </c>
      <c r="I15" s="11">
        <v>120587.1</v>
      </c>
      <c r="J15" s="11">
        <v>15154</v>
      </c>
      <c r="K15" s="11">
        <v>116619.28</v>
      </c>
      <c r="L15" s="11">
        <v>14966</v>
      </c>
      <c r="M15" s="11">
        <v>116441.15</v>
      </c>
      <c r="N15" s="11">
        <v>13998</v>
      </c>
      <c r="O15" s="11">
        <v>113675.31</v>
      </c>
      <c r="P15" s="11">
        <v>13448</v>
      </c>
      <c r="Q15" s="11">
        <v>110853.02</v>
      </c>
      <c r="R15" s="11">
        <v>13279</v>
      </c>
      <c r="S15" s="11">
        <v>108335.82</v>
      </c>
      <c r="T15" s="11">
        <v>12808</v>
      </c>
      <c r="U15" s="11">
        <v>106613.58</v>
      </c>
      <c r="V15" s="11">
        <v>12872</v>
      </c>
      <c r="W15" s="11">
        <v>108396.12</v>
      </c>
      <c r="X15" s="11">
        <v>12438</v>
      </c>
      <c r="Y15" s="11">
        <v>109546.17</v>
      </c>
      <c r="Z15" s="12">
        <f t="shared" si="0"/>
        <v>-0.26450239489089944</v>
      </c>
      <c r="AA15" s="12">
        <f t="shared" si="1"/>
        <v>-0.18739063605392298</v>
      </c>
    </row>
    <row r="16" spans="1:27" ht="30" x14ac:dyDescent="0.2">
      <c r="A16" s="13" t="s">
        <v>29</v>
      </c>
      <c r="B16" s="11">
        <v>36219</v>
      </c>
      <c r="C16" s="11">
        <v>212110.96</v>
      </c>
      <c r="D16" s="11">
        <v>34247</v>
      </c>
      <c r="E16" s="11">
        <v>196345.83</v>
      </c>
      <c r="F16" s="11">
        <v>32461</v>
      </c>
      <c r="G16" s="11">
        <v>192120.52</v>
      </c>
      <c r="H16" s="11">
        <v>31631</v>
      </c>
      <c r="I16" s="11">
        <v>191953.31</v>
      </c>
      <c r="J16" s="11">
        <v>30806</v>
      </c>
      <c r="K16" s="11">
        <v>194335.43</v>
      </c>
      <c r="L16" s="11">
        <v>31028</v>
      </c>
      <c r="M16" s="11">
        <v>195065.17</v>
      </c>
      <c r="N16" s="11">
        <v>32171</v>
      </c>
      <c r="O16" s="11">
        <v>197576.67</v>
      </c>
      <c r="P16" s="11">
        <v>32784</v>
      </c>
      <c r="Q16" s="11">
        <v>199697.02</v>
      </c>
      <c r="R16" s="11">
        <v>31298</v>
      </c>
      <c r="S16" s="11">
        <v>189326.22</v>
      </c>
      <c r="T16" s="11">
        <v>30573</v>
      </c>
      <c r="U16" s="11">
        <v>186404.94</v>
      </c>
      <c r="V16" s="11">
        <v>31122</v>
      </c>
      <c r="W16" s="11">
        <v>186986.56</v>
      </c>
      <c r="X16" s="11">
        <v>30000</v>
      </c>
      <c r="Y16" s="11">
        <v>198895.96</v>
      </c>
      <c r="Z16" s="12">
        <f t="shared" si="0"/>
        <v>-0.17170545846102875</v>
      </c>
      <c r="AA16" s="12">
        <f t="shared" si="1"/>
        <v>-6.2302296873296886E-2</v>
      </c>
    </row>
    <row r="17" spans="1:27" ht="30" x14ac:dyDescent="0.2">
      <c r="A17" s="13" t="s">
        <v>30</v>
      </c>
      <c r="B17" s="11">
        <v>17240</v>
      </c>
      <c r="C17" s="11">
        <v>137533.20000000001</v>
      </c>
      <c r="D17" s="11">
        <v>17377</v>
      </c>
      <c r="E17" s="11">
        <v>137553.23000000001</v>
      </c>
      <c r="F17" s="11">
        <v>16914</v>
      </c>
      <c r="G17" s="11">
        <v>138897.85999999999</v>
      </c>
      <c r="H17" s="11">
        <v>16635</v>
      </c>
      <c r="I17" s="11">
        <v>138762.37</v>
      </c>
      <c r="J17" s="11">
        <v>16527</v>
      </c>
      <c r="K17" s="11">
        <v>140032.28</v>
      </c>
      <c r="L17" s="11">
        <v>16358</v>
      </c>
      <c r="M17" s="11">
        <v>141982.84</v>
      </c>
      <c r="N17" s="11">
        <v>15983</v>
      </c>
      <c r="O17" s="11">
        <v>145198.09</v>
      </c>
      <c r="P17" s="11">
        <v>15898</v>
      </c>
      <c r="Q17" s="11">
        <v>145706.79</v>
      </c>
      <c r="R17" s="11">
        <v>14630</v>
      </c>
      <c r="S17" s="11">
        <v>136953.87</v>
      </c>
      <c r="T17" s="11">
        <v>14613</v>
      </c>
      <c r="U17" s="11">
        <v>137462.57</v>
      </c>
      <c r="V17" s="11">
        <v>14627</v>
      </c>
      <c r="W17" s="11">
        <v>142212.64000000001</v>
      </c>
      <c r="X17" s="11">
        <v>14031</v>
      </c>
      <c r="Y17" s="11">
        <v>147297.44</v>
      </c>
      <c r="Z17" s="12">
        <f t="shared" si="0"/>
        <v>-0.18613689095127611</v>
      </c>
      <c r="AA17" s="12">
        <f t="shared" si="1"/>
        <v>7.0995512356289175E-2</v>
      </c>
    </row>
    <row r="18" spans="1:27" ht="45" x14ac:dyDescent="0.2">
      <c r="A18" s="13" t="s">
        <v>31</v>
      </c>
      <c r="B18" s="11">
        <v>33526</v>
      </c>
      <c r="C18" s="11">
        <v>128637.23</v>
      </c>
      <c r="D18" s="11">
        <v>33209</v>
      </c>
      <c r="E18" s="11">
        <v>121041.36</v>
      </c>
      <c r="F18" s="11">
        <v>31637</v>
      </c>
      <c r="G18" s="11">
        <v>113804.89</v>
      </c>
      <c r="H18" s="11">
        <v>29658</v>
      </c>
      <c r="I18" s="11">
        <v>107112.47</v>
      </c>
      <c r="J18" s="11">
        <v>28611</v>
      </c>
      <c r="K18" s="11">
        <v>103730.36</v>
      </c>
      <c r="L18" s="11">
        <v>27836</v>
      </c>
      <c r="M18" s="11">
        <v>101728.31</v>
      </c>
      <c r="N18" s="11">
        <v>26582</v>
      </c>
      <c r="O18" s="11">
        <v>99452.59</v>
      </c>
      <c r="P18" s="11">
        <v>24607</v>
      </c>
      <c r="Q18" s="11">
        <v>94824.66</v>
      </c>
      <c r="R18" s="11">
        <v>22890</v>
      </c>
      <c r="S18" s="11">
        <v>88776.46</v>
      </c>
      <c r="T18" s="11">
        <v>22309</v>
      </c>
      <c r="U18" s="11">
        <v>90584.08</v>
      </c>
      <c r="V18" s="11">
        <v>22431</v>
      </c>
      <c r="W18" s="11">
        <v>92810.32</v>
      </c>
      <c r="X18" s="11">
        <v>21613</v>
      </c>
      <c r="Y18" s="11">
        <v>90958.58</v>
      </c>
      <c r="Z18" s="12">
        <f t="shared" si="0"/>
        <v>-0.35533615701246796</v>
      </c>
      <c r="AA18" s="12">
        <f t="shared" si="1"/>
        <v>-0.29290626049705826</v>
      </c>
    </row>
    <row r="19" spans="1:27" ht="15" x14ac:dyDescent="0.2">
      <c r="A19" s="13" t="s">
        <v>32</v>
      </c>
      <c r="B19" s="11">
        <v>4796</v>
      </c>
      <c r="C19" s="11">
        <v>73216.44</v>
      </c>
      <c r="D19" s="11">
        <v>4674</v>
      </c>
      <c r="E19" s="11">
        <v>71443.22</v>
      </c>
      <c r="F19" s="11">
        <v>4524</v>
      </c>
      <c r="G19" s="11">
        <v>71081.95</v>
      </c>
      <c r="H19" s="11">
        <v>4417</v>
      </c>
      <c r="I19" s="11">
        <v>70297.95</v>
      </c>
      <c r="J19" s="11">
        <v>4371</v>
      </c>
      <c r="K19" s="11">
        <v>71751.12</v>
      </c>
      <c r="L19" s="11">
        <v>4378</v>
      </c>
      <c r="M19" s="11">
        <v>72210</v>
      </c>
      <c r="N19" s="11">
        <v>4316</v>
      </c>
      <c r="O19" s="11">
        <v>72773.399999999994</v>
      </c>
      <c r="P19" s="11">
        <v>4253</v>
      </c>
      <c r="Q19" s="11">
        <v>72685.67</v>
      </c>
      <c r="R19" s="11">
        <v>4141</v>
      </c>
      <c r="S19" s="11">
        <v>72423.25</v>
      </c>
      <c r="T19" s="11">
        <v>4084</v>
      </c>
      <c r="U19" s="11">
        <v>73101.19</v>
      </c>
      <c r="V19" s="11">
        <v>4063</v>
      </c>
      <c r="W19" s="11">
        <v>75389.259999999995</v>
      </c>
      <c r="X19" s="11">
        <v>3953</v>
      </c>
      <c r="Y19" s="11">
        <v>76605.759999999995</v>
      </c>
      <c r="Z19" s="12">
        <f t="shared" si="0"/>
        <v>-0.17577147623019182</v>
      </c>
      <c r="AA19" s="12">
        <f t="shared" si="1"/>
        <v>4.6291789111844173E-2</v>
      </c>
    </row>
    <row r="20" spans="1:27" ht="30" x14ac:dyDescent="0.2">
      <c r="A20" s="13" t="s">
        <v>33</v>
      </c>
      <c r="B20" s="11">
        <v>17439</v>
      </c>
      <c r="C20" s="11">
        <v>90878.86</v>
      </c>
      <c r="D20" s="11">
        <v>17369</v>
      </c>
      <c r="E20" s="11">
        <v>85928.45</v>
      </c>
      <c r="F20" s="11">
        <v>16537</v>
      </c>
      <c r="G20" s="11">
        <v>82121.38</v>
      </c>
      <c r="H20" s="11">
        <v>16117</v>
      </c>
      <c r="I20" s="11">
        <v>79704.13</v>
      </c>
      <c r="J20" s="11">
        <v>16146</v>
      </c>
      <c r="K20" s="11">
        <v>83962.11</v>
      </c>
      <c r="L20" s="11">
        <v>15974</v>
      </c>
      <c r="M20" s="11">
        <v>82557.45</v>
      </c>
      <c r="N20" s="11">
        <v>15410</v>
      </c>
      <c r="O20" s="11">
        <v>81070.66</v>
      </c>
      <c r="P20" s="11">
        <v>14977</v>
      </c>
      <c r="Q20" s="11">
        <v>79223.89</v>
      </c>
      <c r="R20" s="11">
        <v>14474</v>
      </c>
      <c r="S20" s="11">
        <v>74526.880000000005</v>
      </c>
      <c r="T20" s="11">
        <v>14156</v>
      </c>
      <c r="U20" s="11">
        <v>73720.23</v>
      </c>
      <c r="V20" s="11">
        <v>13970</v>
      </c>
      <c r="W20" s="11">
        <v>71336.05</v>
      </c>
      <c r="X20" s="11">
        <v>13498</v>
      </c>
      <c r="Y20" s="11">
        <v>71206.899999999994</v>
      </c>
      <c r="Z20" s="12">
        <f t="shared" si="0"/>
        <v>-0.22598772865416594</v>
      </c>
      <c r="AA20" s="12">
        <f t="shared" si="1"/>
        <v>-0.2164635427865183</v>
      </c>
    </row>
    <row r="21" spans="1:27" ht="30" x14ac:dyDescent="0.2">
      <c r="A21" s="13" t="s">
        <v>34</v>
      </c>
      <c r="B21" s="11">
        <v>703</v>
      </c>
      <c r="C21" s="11">
        <v>18947.060000000001</v>
      </c>
      <c r="D21" s="11">
        <v>695</v>
      </c>
      <c r="E21" s="11">
        <v>17097.28</v>
      </c>
      <c r="F21" s="11">
        <v>652</v>
      </c>
      <c r="G21" s="11">
        <v>15270.65</v>
      </c>
      <c r="H21" s="11">
        <v>609</v>
      </c>
      <c r="I21" s="11">
        <v>16060.86</v>
      </c>
      <c r="J21" s="11">
        <v>636</v>
      </c>
      <c r="K21" s="11">
        <v>15970.79</v>
      </c>
      <c r="L21" s="11">
        <v>672</v>
      </c>
      <c r="M21" s="11">
        <v>15738.26</v>
      </c>
      <c r="N21" s="11">
        <v>674</v>
      </c>
      <c r="O21" s="11">
        <v>15464.22</v>
      </c>
      <c r="P21" s="11">
        <v>647</v>
      </c>
      <c r="Q21" s="11">
        <v>15860.51</v>
      </c>
      <c r="R21" s="11">
        <v>708</v>
      </c>
      <c r="S21" s="11">
        <v>15505.32</v>
      </c>
      <c r="T21" s="11">
        <v>680</v>
      </c>
      <c r="U21" s="11">
        <v>14911.68</v>
      </c>
      <c r="V21" s="11">
        <v>690</v>
      </c>
      <c r="W21" s="11">
        <v>14987.59</v>
      </c>
      <c r="X21" s="11">
        <v>641</v>
      </c>
      <c r="Y21" s="11">
        <v>11347.93</v>
      </c>
      <c r="Z21" s="12">
        <f t="shared" si="0"/>
        <v>-8.8193456614509252E-2</v>
      </c>
      <c r="AA21" s="12">
        <f t="shared" si="1"/>
        <v>-0.40107172300082444</v>
      </c>
    </row>
    <row r="22" spans="1:27" ht="15" x14ac:dyDescent="0.2">
      <c r="A22" s="13" t="s">
        <v>35</v>
      </c>
      <c r="B22" s="11">
        <v>5810</v>
      </c>
      <c r="C22" s="11">
        <v>109262.23</v>
      </c>
      <c r="D22" s="11">
        <v>5844</v>
      </c>
      <c r="E22" s="11">
        <v>106981.36</v>
      </c>
      <c r="F22" s="11">
        <v>5776</v>
      </c>
      <c r="G22" s="11">
        <v>104934.93</v>
      </c>
      <c r="H22" s="11">
        <v>5715</v>
      </c>
      <c r="I22" s="11">
        <v>104111.51</v>
      </c>
      <c r="J22" s="11">
        <v>5590</v>
      </c>
      <c r="K22" s="11">
        <v>106169.23</v>
      </c>
      <c r="L22" s="11">
        <v>5759</v>
      </c>
      <c r="M22" s="11">
        <v>107879.94</v>
      </c>
      <c r="N22" s="11">
        <v>5758</v>
      </c>
      <c r="O22" s="11">
        <v>109333.84</v>
      </c>
      <c r="P22" s="11">
        <v>5722</v>
      </c>
      <c r="Q22" s="11">
        <v>110058.73</v>
      </c>
      <c r="R22" s="11">
        <v>5589</v>
      </c>
      <c r="S22" s="11">
        <v>109613.94</v>
      </c>
      <c r="T22" s="11">
        <v>5537</v>
      </c>
      <c r="U22" s="11">
        <v>109981.26</v>
      </c>
      <c r="V22" s="11">
        <v>5617</v>
      </c>
      <c r="W22" s="11">
        <v>111803.49</v>
      </c>
      <c r="X22" s="11">
        <v>5513</v>
      </c>
      <c r="Y22" s="11">
        <v>114644.89</v>
      </c>
      <c r="Z22" s="12">
        <f t="shared" si="0"/>
        <v>-5.1118760757314974E-2</v>
      </c>
      <c r="AA22" s="12">
        <f t="shared" si="1"/>
        <v>4.9263684257588404E-2</v>
      </c>
    </row>
    <row r="23" spans="1:27" ht="30" x14ac:dyDescent="0.2">
      <c r="A23" s="13" t="s">
        <v>36</v>
      </c>
      <c r="B23" s="11">
        <v>725</v>
      </c>
      <c r="C23" s="11">
        <v>61075.01</v>
      </c>
      <c r="D23" s="11">
        <v>741</v>
      </c>
      <c r="E23" s="11">
        <v>59681.61</v>
      </c>
      <c r="F23" s="11">
        <v>697</v>
      </c>
      <c r="G23" s="11">
        <v>57109.78</v>
      </c>
      <c r="H23" s="11">
        <v>712</v>
      </c>
      <c r="I23" s="11">
        <v>57689.33</v>
      </c>
      <c r="J23" s="11">
        <v>709</v>
      </c>
      <c r="K23" s="11">
        <v>59129.04</v>
      </c>
      <c r="L23" s="11">
        <v>741</v>
      </c>
      <c r="M23" s="11">
        <v>61009.34</v>
      </c>
      <c r="N23" s="11">
        <v>734</v>
      </c>
      <c r="O23" s="11">
        <v>61495.21</v>
      </c>
      <c r="P23" s="11">
        <v>722</v>
      </c>
      <c r="Q23" s="11">
        <v>63297.98</v>
      </c>
      <c r="R23" s="11">
        <v>760</v>
      </c>
      <c r="S23" s="11">
        <v>63849.61</v>
      </c>
      <c r="T23" s="11">
        <v>747</v>
      </c>
      <c r="U23" s="11">
        <v>63209.67</v>
      </c>
      <c r="V23" s="11">
        <v>770</v>
      </c>
      <c r="W23" s="11">
        <v>64474.43</v>
      </c>
      <c r="X23" s="11">
        <v>733</v>
      </c>
      <c r="Y23" s="11">
        <v>62666.67</v>
      </c>
      <c r="Z23" s="12">
        <f t="shared" si="0"/>
        <v>1.1034482758620689E-2</v>
      </c>
      <c r="AA23" s="12">
        <f t="shared" si="1"/>
        <v>2.6060740718667031E-2</v>
      </c>
    </row>
    <row r="24" spans="1:27" ht="30" x14ac:dyDescent="0.2">
      <c r="A24" s="13" t="s">
        <v>37</v>
      </c>
      <c r="B24" s="11">
        <v>12550</v>
      </c>
      <c r="C24" s="11">
        <v>180513.31</v>
      </c>
      <c r="D24" s="11">
        <v>12383</v>
      </c>
      <c r="E24" s="11">
        <v>176471.8</v>
      </c>
      <c r="F24" s="11">
        <v>12042</v>
      </c>
      <c r="G24" s="11">
        <v>171357.35</v>
      </c>
      <c r="H24" s="11">
        <v>11884</v>
      </c>
      <c r="I24" s="11">
        <v>171024.56</v>
      </c>
      <c r="J24" s="11">
        <v>11608</v>
      </c>
      <c r="K24" s="11">
        <v>173956.99</v>
      </c>
      <c r="L24" s="11">
        <v>11757</v>
      </c>
      <c r="M24" s="11">
        <v>177517.22</v>
      </c>
      <c r="N24" s="11">
        <v>11543</v>
      </c>
      <c r="O24" s="11">
        <v>180330.37</v>
      </c>
      <c r="P24" s="11">
        <v>11563</v>
      </c>
      <c r="Q24" s="11">
        <v>181041.83</v>
      </c>
      <c r="R24" s="11">
        <v>11801</v>
      </c>
      <c r="S24" s="11">
        <v>183455.87</v>
      </c>
      <c r="T24" s="11">
        <v>11378</v>
      </c>
      <c r="U24" s="11">
        <v>185311.02</v>
      </c>
      <c r="V24" s="11">
        <v>11363</v>
      </c>
      <c r="W24" s="11">
        <v>189199.89</v>
      </c>
      <c r="X24" s="11">
        <v>11080</v>
      </c>
      <c r="Y24" s="11">
        <v>187013.79</v>
      </c>
      <c r="Z24" s="12">
        <f t="shared" si="0"/>
        <v>-0.11713147410358565</v>
      </c>
      <c r="AA24" s="12">
        <f t="shared" si="1"/>
        <v>3.6011084168807335E-2</v>
      </c>
    </row>
    <row r="25" spans="1:27" ht="30" x14ac:dyDescent="0.2">
      <c r="A25" s="13" t="s">
        <v>38</v>
      </c>
      <c r="B25" s="11">
        <v>25405</v>
      </c>
      <c r="C25" s="11">
        <v>191379.74</v>
      </c>
      <c r="D25" s="11">
        <v>24782</v>
      </c>
      <c r="E25" s="11">
        <v>179006.73</v>
      </c>
      <c r="F25" s="11">
        <v>23237</v>
      </c>
      <c r="G25" s="11">
        <v>167504.29999999999</v>
      </c>
      <c r="H25" s="11">
        <v>22541</v>
      </c>
      <c r="I25" s="11">
        <v>158518.73000000001</v>
      </c>
      <c r="J25" s="11">
        <v>22116</v>
      </c>
      <c r="K25" s="11">
        <v>155646.57999999999</v>
      </c>
      <c r="L25" s="11">
        <v>21291</v>
      </c>
      <c r="M25" s="11">
        <v>150260.32</v>
      </c>
      <c r="N25" s="11">
        <v>21117</v>
      </c>
      <c r="O25" s="11">
        <v>150195.1</v>
      </c>
      <c r="P25" s="11">
        <v>20381</v>
      </c>
      <c r="Q25" s="11">
        <v>147676.17000000001</v>
      </c>
      <c r="R25" s="11">
        <v>19804</v>
      </c>
      <c r="S25" s="11">
        <v>144058.46</v>
      </c>
      <c r="T25" s="11">
        <v>19522</v>
      </c>
      <c r="U25" s="11">
        <v>145518.79999999999</v>
      </c>
      <c r="V25" s="11">
        <v>19725</v>
      </c>
      <c r="W25" s="11">
        <v>147545.01999999999</v>
      </c>
      <c r="X25" s="11">
        <v>19162</v>
      </c>
      <c r="Y25" s="11">
        <v>150544.42000000001</v>
      </c>
      <c r="Z25" s="12">
        <f t="shared" si="0"/>
        <v>-0.24573902775044282</v>
      </c>
      <c r="AA25" s="12">
        <f t="shared" si="1"/>
        <v>-0.21337326511155247</v>
      </c>
    </row>
    <row r="26" spans="1:27" ht="15" x14ac:dyDescent="0.2">
      <c r="A26" s="13" t="s">
        <v>39</v>
      </c>
      <c r="B26" s="11">
        <v>4559</v>
      </c>
      <c r="C26" s="11">
        <v>123942.1</v>
      </c>
      <c r="D26" s="11">
        <v>4476</v>
      </c>
      <c r="E26" s="11">
        <v>120517.09</v>
      </c>
      <c r="F26" s="11">
        <v>4251</v>
      </c>
      <c r="G26" s="11">
        <v>118744.27</v>
      </c>
      <c r="H26" s="11">
        <v>4168</v>
      </c>
      <c r="I26" s="11">
        <v>116750.3</v>
      </c>
      <c r="J26" s="11">
        <v>4111</v>
      </c>
      <c r="K26" s="11">
        <v>114669.79</v>
      </c>
      <c r="L26" s="11">
        <v>4098</v>
      </c>
      <c r="M26" s="11">
        <v>115765.42</v>
      </c>
      <c r="N26" s="11">
        <v>4009</v>
      </c>
      <c r="O26" s="11">
        <v>115806.26</v>
      </c>
      <c r="P26" s="11">
        <v>4113</v>
      </c>
      <c r="Q26" s="11">
        <v>117418.12</v>
      </c>
      <c r="R26" s="11">
        <v>4123</v>
      </c>
      <c r="S26" s="11">
        <v>113758.56</v>
      </c>
      <c r="T26" s="11">
        <v>4036</v>
      </c>
      <c r="U26" s="11">
        <v>113847.16</v>
      </c>
      <c r="V26" s="11">
        <v>4027</v>
      </c>
      <c r="W26" s="11">
        <v>116183.66</v>
      </c>
      <c r="X26" s="11">
        <v>3903</v>
      </c>
      <c r="Y26" s="11">
        <v>117130.95</v>
      </c>
      <c r="Z26" s="12">
        <f t="shared" si="0"/>
        <v>-0.14389120421144988</v>
      </c>
      <c r="AA26" s="12">
        <f t="shared" si="1"/>
        <v>-5.4954289139848435E-2</v>
      </c>
    </row>
    <row r="27" spans="1:27" ht="30" x14ac:dyDescent="0.2">
      <c r="A27" s="13" t="s">
        <v>40</v>
      </c>
      <c r="B27" s="11">
        <v>76563</v>
      </c>
      <c r="C27" s="11">
        <v>534732.5</v>
      </c>
      <c r="D27" s="11">
        <v>73150</v>
      </c>
      <c r="E27" s="11">
        <v>511953.02</v>
      </c>
      <c r="F27" s="11">
        <v>71231</v>
      </c>
      <c r="G27" s="11">
        <v>504207.35</v>
      </c>
      <c r="H27" s="11">
        <v>69580</v>
      </c>
      <c r="I27" s="11">
        <v>501233.3</v>
      </c>
      <c r="J27" s="11">
        <v>69267</v>
      </c>
      <c r="K27" s="11">
        <v>508879.91</v>
      </c>
      <c r="L27" s="11">
        <v>68924</v>
      </c>
      <c r="M27" s="11">
        <v>513109.04</v>
      </c>
      <c r="N27" s="11">
        <v>72879</v>
      </c>
      <c r="O27" s="11">
        <v>551810.77</v>
      </c>
      <c r="P27" s="11">
        <v>70429</v>
      </c>
      <c r="Q27" s="11">
        <v>551145.21</v>
      </c>
      <c r="R27" s="11">
        <v>76156</v>
      </c>
      <c r="S27" s="11">
        <v>565930.59</v>
      </c>
      <c r="T27" s="11">
        <v>75945</v>
      </c>
      <c r="U27" s="11">
        <v>585308.24</v>
      </c>
      <c r="V27" s="11">
        <v>77017</v>
      </c>
      <c r="W27" s="11">
        <v>597442.53</v>
      </c>
      <c r="X27" s="11">
        <v>76956</v>
      </c>
      <c r="Y27" s="11">
        <v>611012.63</v>
      </c>
      <c r="Z27" s="12">
        <f t="shared" si="0"/>
        <v>5.1330277026762272E-3</v>
      </c>
      <c r="AA27" s="12">
        <f t="shared" si="1"/>
        <v>0.14265100774686409</v>
      </c>
    </row>
    <row r="28" spans="1:27" ht="60" x14ac:dyDescent="0.2">
      <c r="A28" s="13" t="s">
        <v>41</v>
      </c>
      <c r="B28" s="11">
        <v>6807</v>
      </c>
      <c r="C28" s="11">
        <v>107595.35</v>
      </c>
      <c r="D28" s="11">
        <v>6554</v>
      </c>
      <c r="E28" s="11">
        <v>105365.88</v>
      </c>
      <c r="F28" s="11">
        <v>6187</v>
      </c>
      <c r="G28" s="11">
        <v>100503.66</v>
      </c>
      <c r="H28" s="11">
        <v>5980</v>
      </c>
      <c r="I28" s="11">
        <v>96809.98</v>
      </c>
      <c r="J28" s="11">
        <v>5855</v>
      </c>
      <c r="K28" s="11">
        <v>91737.08</v>
      </c>
      <c r="L28" s="11">
        <v>5959</v>
      </c>
      <c r="M28" s="11">
        <v>92692.03</v>
      </c>
      <c r="N28" s="11">
        <v>5843</v>
      </c>
      <c r="O28" s="11">
        <v>93836.479999999996</v>
      </c>
      <c r="P28" s="11">
        <v>6024</v>
      </c>
      <c r="Q28" s="11">
        <v>96212.74</v>
      </c>
      <c r="R28" s="11">
        <v>6030</v>
      </c>
      <c r="S28" s="11">
        <v>95508.77</v>
      </c>
      <c r="T28" s="11">
        <v>5874</v>
      </c>
      <c r="U28" s="11">
        <v>96671.79</v>
      </c>
      <c r="V28" s="11">
        <v>5926</v>
      </c>
      <c r="W28" s="11">
        <v>100404.22</v>
      </c>
      <c r="X28" s="11">
        <v>5703</v>
      </c>
      <c r="Y28" s="11">
        <v>96867.44</v>
      </c>
      <c r="Z28" s="12">
        <f t="shared" si="0"/>
        <v>-0.1621859850154253</v>
      </c>
      <c r="AA28" s="12">
        <f t="shared" si="1"/>
        <v>-9.9706074658430899E-2</v>
      </c>
    </row>
    <row r="29" spans="1:27" ht="45" x14ac:dyDescent="0.2">
      <c r="A29" s="13" t="s">
        <v>42</v>
      </c>
      <c r="B29" s="11">
        <v>10578</v>
      </c>
      <c r="C29" s="11">
        <v>161329.24</v>
      </c>
      <c r="D29" s="11">
        <v>10473</v>
      </c>
      <c r="E29" s="11">
        <v>157384.62</v>
      </c>
      <c r="F29" s="11">
        <v>10085</v>
      </c>
      <c r="G29" s="11">
        <v>153954.95000000001</v>
      </c>
      <c r="H29" s="11">
        <v>9852</v>
      </c>
      <c r="I29" s="11">
        <v>148331.32999999999</v>
      </c>
      <c r="J29" s="11">
        <v>9584</v>
      </c>
      <c r="K29" s="11">
        <v>148419.74</v>
      </c>
      <c r="L29" s="11">
        <v>9538</v>
      </c>
      <c r="M29" s="11">
        <v>146781.35999999999</v>
      </c>
      <c r="N29" s="11">
        <v>9369</v>
      </c>
      <c r="O29" s="11">
        <v>147803.78</v>
      </c>
      <c r="P29" s="11">
        <v>9397</v>
      </c>
      <c r="Q29" s="11">
        <v>147110.69</v>
      </c>
      <c r="R29" s="11">
        <v>9908</v>
      </c>
      <c r="S29" s="11">
        <v>145135.42000000001</v>
      </c>
      <c r="T29" s="11">
        <v>9901</v>
      </c>
      <c r="U29" s="11">
        <v>149214.47</v>
      </c>
      <c r="V29" s="11">
        <v>9952</v>
      </c>
      <c r="W29" s="11">
        <v>151087.53</v>
      </c>
      <c r="X29" s="11">
        <v>9445</v>
      </c>
      <c r="Y29" s="11">
        <v>148600.25</v>
      </c>
      <c r="Z29" s="12">
        <f t="shared" si="0"/>
        <v>-0.10710909434675742</v>
      </c>
      <c r="AA29" s="12">
        <f t="shared" si="1"/>
        <v>-7.8900700207848201E-2</v>
      </c>
    </row>
    <row r="30" spans="1:27" ht="30" x14ac:dyDescent="0.2">
      <c r="A30" s="13" t="s">
        <v>43</v>
      </c>
      <c r="B30" s="11">
        <v>28234</v>
      </c>
      <c r="C30" s="11">
        <v>452591.99</v>
      </c>
      <c r="D30" s="11">
        <v>28559</v>
      </c>
      <c r="E30" s="11">
        <v>451412.82</v>
      </c>
      <c r="F30" s="11">
        <v>27806</v>
      </c>
      <c r="G30" s="11">
        <v>451383.18</v>
      </c>
      <c r="H30" s="11">
        <v>27142</v>
      </c>
      <c r="I30" s="11">
        <v>450240.23</v>
      </c>
      <c r="J30" s="11">
        <v>26524</v>
      </c>
      <c r="K30" s="11">
        <v>458213.58</v>
      </c>
      <c r="L30" s="11">
        <v>27044</v>
      </c>
      <c r="M30" s="11">
        <v>469106.78</v>
      </c>
      <c r="N30" s="11">
        <v>24590</v>
      </c>
      <c r="O30" s="11">
        <v>465993.39</v>
      </c>
      <c r="P30" s="11">
        <v>24838</v>
      </c>
      <c r="Q30" s="11">
        <v>477005.9</v>
      </c>
      <c r="R30" s="11">
        <v>23480</v>
      </c>
      <c r="S30" s="11">
        <v>467762.07</v>
      </c>
      <c r="T30" s="11">
        <v>23049</v>
      </c>
      <c r="U30" s="11">
        <v>471075.05</v>
      </c>
      <c r="V30" s="11">
        <v>23316</v>
      </c>
      <c r="W30" s="11">
        <v>484058.46</v>
      </c>
      <c r="X30" s="11">
        <v>22596</v>
      </c>
      <c r="Y30" s="11">
        <v>493134.78</v>
      </c>
      <c r="Z30" s="12">
        <f t="shared" si="0"/>
        <v>-0.19968831904795636</v>
      </c>
      <c r="AA30" s="12">
        <f t="shared" si="1"/>
        <v>8.9579115176121521E-2</v>
      </c>
    </row>
    <row r="31" spans="1:27" ht="30" x14ac:dyDescent="0.2">
      <c r="A31" s="13" t="s">
        <v>44</v>
      </c>
      <c r="B31" s="11">
        <v>2961</v>
      </c>
      <c r="C31" s="11">
        <v>162232.70000000001</v>
      </c>
      <c r="D31" s="11">
        <v>3064</v>
      </c>
      <c r="E31" s="11">
        <v>158436.20000000001</v>
      </c>
      <c r="F31" s="11">
        <v>2941</v>
      </c>
      <c r="G31" s="11">
        <v>154712.87</v>
      </c>
      <c r="H31" s="11">
        <v>2887</v>
      </c>
      <c r="I31" s="11">
        <v>158372.22</v>
      </c>
      <c r="J31" s="11">
        <v>2846</v>
      </c>
      <c r="K31" s="11">
        <v>161637.54</v>
      </c>
      <c r="L31" s="11">
        <v>2972</v>
      </c>
      <c r="M31" s="11">
        <v>161659.9</v>
      </c>
      <c r="N31" s="11">
        <v>2949</v>
      </c>
      <c r="O31" s="11">
        <v>163500.93</v>
      </c>
      <c r="P31" s="11">
        <v>2955</v>
      </c>
      <c r="Q31" s="11">
        <v>165007.98000000001</v>
      </c>
      <c r="R31" s="11">
        <v>3162</v>
      </c>
      <c r="S31" s="11">
        <v>163052.57</v>
      </c>
      <c r="T31" s="11">
        <v>3123</v>
      </c>
      <c r="U31" s="11">
        <v>162527.92000000001</v>
      </c>
      <c r="V31" s="11">
        <v>3139</v>
      </c>
      <c r="W31" s="11">
        <v>159958.06</v>
      </c>
      <c r="X31" s="11">
        <v>3134</v>
      </c>
      <c r="Y31" s="11">
        <v>162959.13</v>
      </c>
      <c r="Z31" s="12">
        <f t="shared" si="0"/>
        <v>5.8426207362377573E-2</v>
      </c>
      <c r="AA31" s="12">
        <f t="shared" si="1"/>
        <v>4.4777039400810872E-3</v>
      </c>
    </row>
    <row r="32" spans="1:27" ht="15" x14ac:dyDescent="0.2">
      <c r="A32" s="13" t="s">
        <v>45</v>
      </c>
      <c r="B32" s="11">
        <v>3279</v>
      </c>
      <c r="C32" s="11">
        <v>88612.71</v>
      </c>
      <c r="D32" s="11">
        <v>3162</v>
      </c>
      <c r="E32" s="11">
        <v>81933.429999999993</v>
      </c>
      <c r="F32" s="11">
        <v>3009</v>
      </c>
      <c r="G32" s="11">
        <v>82826.429999999993</v>
      </c>
      <c r="H32" s="11">
        <v>2960</v>
      </c>
      <c r="I32" s="11">
        <v>81990.25</v>
      </c>
      <c r="J32" s="11">
        <v>3060</v>
      </c>
      <c r="K32" s="11">
        <v>88990.91</v>
      </c>
      <c r="L32" s="11">
        <v>3179</v>
      </c>
      <c r="M32" s="11">
        <v>91829.52</v>
      </c>
      <c r="N32" s="11">
        <v>3164</v>
      </c>
      <c r="O32" s="11">
        <v>92727.7</v>
      </c>
      <c r="P32" s="11">
        <v>3257</v>
      </c>
      <c r="Q32" s="11">
        <v>95034.81</v>
      </c>
      <c r="R32" s="11">
        <v>3220</v>
      </c>
      <c r="S32" s="11">
        <v>97454.92</v>
      </c>
      <c r="T32" s="11">
        <v>3253</v>
      </c>
      <c r="U32" s="11">
        <v>99317.25</v>
      </c>
      <c r="V32" s="11">
        <v>3565</v>
      </c>
      <c r="W32" s="11">
        <v>103700.44</v>
      </c>
      <c r="X32" s="11">
        <v>3580</v>
      </c>
      <c r="Y32" s="11">
        <v>114955.34</v>
      </c>
      <c r="Z32" s="12">
        <f t="shared" si="0"/>
        <v>9.1796279353461421E-2</v>
      </c>
      <c r="AA32" s="12">
        <f t="shared" si="1"/>
        <v>0.29727823469116327</v>
      </c>
    </row>
    <row r="33" spans="1:27" ht="15" x14ac:dyDescent="0.2">
      <c r="A33" s="13" t="s">
        <v>46</v>
      </c>
      <c r="B33" s="11">
        <v>21065</v>
      </c>
      <c r="C33" s="11">
        <v>147551.56</v>
      </c>
      <c r="D33" s="11">
        <v>20641</v>
      </c>
      <c r="E33" s="11">
        <v>142006.20000000001</v>
      </c>
      <c r="F33" s="11">
        <v>19669</v>
      </c>
      <c r="G33" s="11">
        <v>135523.82</v>
      </c>
      <c r="H33" s="11">
        <v>19624</v>
      </c>
      <c r="I33" s="11">
        <v>131492.38</v>
      </c>
      <c r="J33" s="11">
        <v>19960</v>
      </c>
      <c r="K33" s="11">
        <v>133287.18</v>
      </c>
      <c r="L33" s="11">
        <v>19611</v>
      </c>
      <c r="M33" s="11">
        <v>132597.65</v>
      </c>
      <c r="N33" s="11">
        <v>18894</v>
      </c>
      <c r="O33" s="11">
        <v>132015.32</v>
      </c>
      <c r="P33" s="11">
        <v>18179</v>
      </c>
      <c r="Q33" s="11">
        <v>130109.11</v>
      </c>
      <c r="R33" s="11">
        <v>17075</v>
      </c>
      <c r="S33" s="11">
        <v>125220.89</v>
      </c>
      <c r="T33" s="11">
        <v>16840</v>
      </c>
      <c r="U33" s="11">
        <v>126031.45</v>
      </c>
      <c r="V33" s="11">
        <v>16962</v>
      </c>
      <c r="W33" s="11">
        <v>127999.88</v>
      </c>
      <c r="X33" s="11">
        <v>16505</v>
      </c>
      <c r="Y33" s="11">
        <v>128005.11</v>
      </c>
      <c r="Z33" s="12">
        <f t="shared" si="0"/>
        <v>-0.21647282221694755</v>
      </c>
      <c r="AA33" s="12">
        <f t="shared" si="1"/>
        <v>-0.1324719982628445</v>
      </c>
    </row>
    <row r="34" spans="1:27" ht="30" x14ac:dyDescent="0.2">
      <c r="A34" s="13" t="s">
        <v>47</v>
      </c>
      <c r="B34" s="11">
        <v>32883</v>
      </c>
      <c r="C34" s="11">
        <v>121613.7</v>
      </c>
      <c r="D34" s="11">
        <v>32722</v>
      </c>
      <c r="E34" s="11">
        <v>119675.07</v>
      </c>
      <c r="F34" s="11">
        <v>31775</v>
      </c>
      <c r="G34" s="11">
        <v>118638.56</v>
      </c>
      <c r="H34" s="11">
        <v>31158</v>
      </c>
      <c r="I34" s="11">
        <v>119598.82</v>
      </c>
      <c r="J34" s="11">
        <v>31199</v>
      </c>
      <c r="K34" s="11">
        <v>122624.66</v>
      </c>
      <c r="L34" s="11">
        <v>30787</v>
      </c>
      <c r="M34" s="11">
        <v>122011.71</v>
      </c>
      <c r="N34" s="11">
        <v>30565</v>
      </c>
      <c r="O34" s="11">
        <v>123169.75</v>
      </c>
      <c r="P34" s="11">
        <v>29639</v>
      </c>
      <c r="Q34" s="11">
        <v>124757.82</v>
      </c>
      <c r="R34" s="11">
        <v>29895</v>
      </c>
      <c r="S34" s="11">
        <v>122889.13</v>
      </c>
      <c r="T34" s="11">
        <v>29109</v>
      </c>
      <c r="U34" s="11">
        <v>123583.81</v>
      </c>
      <c r="V34" s="11">
        <v>29759</v>
      </c>
      <c r="W34" s="11">
        <v>128556.65</v>
      </c>
      <c r="X34" s="11">
        <v>28925</v>
      </c>
      <c r="Y34" s="11">
        <v>129812.02</v>
      </c>
      <c r="Z34" s="12">
        <f t="shared" si="0"/>
        <v>-0.12036614664112155</v>
      </c>
      <c r="AA34" s="12">
        <f t="shared" si="1"/>
        <v>6.741279970924334E-2</v>
      </c>
    </row>
    <row r="35" spans="1:27" ht="45" x14ac:dyDescent="0.2">
      <c r="A35" s="13" t="s">
        <v>48</v>
      </c>
      <c r="B35" s="11">
        <v>43433</v>
      </c>
      <c r="C35" s="11">
        <v>166896.85</v>
      </c>
      <c r="D35" s="11">
        <v>44310</v>
      </c>
      <c r="E35" s="11">
        <v>167489.35999999999</v>
      </c>
      <c r="F35" s="11">
        <v>42895</v>
      </c>
      <c r="G35" s="11">
        <v>161562.70000000001</v>
      </c>
      <c r="H35" s="11">
        <v>42382</v>
      </c>
      <c r="I35" s="11">
        <v>163841.25</v>
      </c>
      <c r="J35" s="11">
        <v>41609</v>
      </c>
      <c r="K35" s="11">
        <v>165311.14000000001</v>
      </c>
      <c r="L35" s="11">
        <v>41954</v>
      </c>
      <c r="M35" s="11">
        <v>169104.41</v>
      </c>
      <c r="N35" s="11">
        <v>38515</v>
      </c>
      <c r="O35" s="11">
        <v>160489.29</v>
      </c>
      <c r="P35" s="11">
        <v>40857</v>
      </c>
      <c r="Q35" s="11">
        <v>173629.24</v>
      </c>
      <c r="R35" s="11">
        <v>37301</v>
      </c>
      <c r="S35" s="11">
        <v>161408.64000000001</v>
      </c>
      <c r="T35" s="11">
        <v>37317</v>
      </c>
      <c r="U35" s="11">
        <v>166335.92000000001</v>
      </c>
      <c r="V35" s="11">
        <v>38492</v>
      </c>
      <c r="W35" s="11">
        <v>171387.94</v>
      </c>
      <c r="X35" s="11">
        <v>38553</v>
      </c>
      <c r="Y35" s="11">
        <v>172024.82</v>
      </c>
      <c r="Z35" s="12">
        <f t="shared" si="0"/>
        <v>-0.11235696359910667</v>
      </c>
      <c r="AA35" s="12">
        <f t="shared" si="1"/>
        <v>3.0725385170540971E-2</v>
      </c>
    </row>
    <row r="36" spans="1:27" ht="30" x14ac:dyDescent="0.2">
      <c r="A36" s="14" t="s">
        <v>49</v>
      </c>
      <c r="B36" s="11">
        <v>12007</v>
      </c>
      <c r="C36" s="11">
        <v>87914.58</v>
      </c>
      <c r="D36" s="11">
        <v>13354</v>
      </c>
      <c r="E36" s="11">
        <v>88135.59</v>
      </c>
      <c r="F36" s="11">
        <v>13228</v>
      </c>
      <c r="G36" s="11">
        <v>87865.19</v>
      </c>
      <c r="H36" s="11">
        <v>13821</v>
      </c>
      <c r="I36" s="11">
        <v>88149.73</v>
      </c>
      <c r="J36" s="11">
        <v>14337</v>
      </c>
      <c r="K36" s="11">
        <v>88651.73</v>
      </c>
      <c r="L36" s="11">
        <v>14652</v>
      </c>
      <c r="M36" s="11">
        <v>87321.76</v>
      </c>
      <c r="N36" s="11">
        <v>15394</v>
      </c>
      <c r="O36" s="11">
        <v>82041.17</v>
      </c>
      <c r="P36" s="11">
        <v>16009</v>
      </c>
      <c r="Q36" s="11">
        <v>81710.570000000007</v>
      </c>
      <c r="R36" s="11">
        <v>16191</v>
      </c>
      <c r="S36" s="11">
        <v>81703.259999999995</v>
      </c>
      <c r="T36" s="11">
        <v>16459</v>
      </c>
      <c r="U36" s="11">
        <v>81572.460000000006</v>
      </c>
      <c r="V36" s="11">
        <v>17297</v>
      </c>
      <c r="W36" s="11">
        <v>84165.58</v>
      </c>
      <c r="X36" s="11">
        <v>17172</v>
      </c>
      <c r="Y36" s="11">
        <v>95621.29</v>
      </c>
      <c r="Z36" s="12">
        <f t="shared" si="0"/>
        <v>0.43016573665361874</v>
      </c>
      <c r="AA36" s="12">
        <f t="shared" si="1"/>
        <v>8.7661341270128257E-2</v>
      </c>
    </row>
    <row r="37" spans="1:27" ht="30" x14ac:dyDescent="0.2">
      <c r="A37" s="13" t="s">
        <v>50</v>
      </c>
      <c r="B37" s="11">
        <v>12007</v>
      </c>
      <c r="C37" s="11">
        <v>87914.58</v>
      </c>
      <c r="D37" s="11">
        <v>13354</v>
      </c>
      <c r="E37" s="11">
        <v>88135.59</v>
      </c>
      <c r="F37" s="11">
        <v>13228</v>
      </c>
      <c r="G37" s="11">
        <v>87865.19</v>
      </c>
      <c r="H37" s="11">
        <v>13821</v>
      </c>
      <c r="I37" s="11">
        <v>88149.73</v>
      </c>
      <c r="J37" s="11">
        <v>14337</v>
      </c>
      <c r="K37" s="11">
        <v>88651.73</v>
      </c>
      <c r="L37" s="11">
        <v>14652</v>
      </c>
      <c r="M37" s="11">
        <v>87321.76</v>
      </c>
      <c r="N37" s="11">
        <v>15394</v>
      </c>
      <c r="O37" s="11">
        <v>82041.17</v>
      </c>
      <c r="P37" s="11">
        <v>16009</v>
      </c>
      <c r="Q37" s="11">
        <v>81710.570000000007</v>
      </c>
      <c r="R37" s="11">
        <v>16191</v>
      </c>
      <c r="S37" s="11">
        <v>81703.259999999995</v>
      </c>
      <c r="T37" s="11">
        <v>16459</v>
      </c>
      <c r="U37" s="11">
        <v>81572.460000000006</v>
      </c>
      <c r="V37" s="11">
        <v>17297</v>
      </c>
      <c r="W37" s="11">
        <v>84165.58</v>
      </c>
      <c r="X37" s="11">
        <v>17172</v>
      </c>
      <c r="Y37" s="11">
        <v>95621.29</v>
      </c>
      <c r="Z37" s="12">
        <f t="shared" si="0"/>
        <v>0.43016573665361874</v>
      </c>
      <c r="AA37" s="12">
        <f t="shared" si="1"/>
        <v>8.7661341270128257E-2</v>
      </c>
    </row>
    <row r="38" spans="1:27" ht="47.25" x14ac:dyDescent="0.2">
      <c r="A38" s="10" t="s">
        <v>51</v>
      </c>
      <c r="B38" s="11">
        <v>13370</v>
      </c>
      <c r="C38" s="11">
        <v>182309.8</v>
      </c>
      <c r="D38" s="11">
        <v>13814</v>
      </c>
      <c r="E38" s="11">
        <v>181995.55</v>
      </c>
      <c r="F38" s="11">
        <v>13299</v>
      </c>
      <c r="G38" s="11">
        <v>183797.32</v>
      </c>
      <c r="H38" s="11">
        <v>13474</v>
      </c>
      <c r="I38" s="11">
        <v>187856.13</v>
      </c>
      <c r="J38" s="11">
        <v>13659</v>
      </c>
      <c r="K38" s="11">
        <v>193004.17</v>
      </c>
      <c r="L38" s="11">
        <v>13712</v>
      </c>
      <c r="M38" s="11">
        <v>194339.73</v>
      </c>
      <c r="N38" s="11">
        <v>14151</v>
      </c>
      <c r="O38" s="11">
        <v>202086.43</v>
      </c>
      <c r="P38" s="11">
        <v>14240</v>
      </c>
      <c r="Q38" s="11">
        <v>207185.32</v>
      </c>
      <c r="R38" s="11">
        <v>15024</v>
      </c>
      <c r="S38" s="11">
        <v>211962.61</v>
      </c>
      <c r="T38" s="11">
        <v>14757</v>
      </c>
      <c r="U38" s="11">
        <v>216498.36</v>
      </c>
      <c r="V38" s="11">
        <v>15175</v>
      </c>
      <c r="W38" s="11">
        <v>221511.3</v>
      </c>
      <c r="X38" s="11">
        <v>15077</v>
      </c>
      <c r="Y38" s="11">
        <v>229432.79</v>
      </c>
      <c r="Z38" s="12">
        <f t="shared" si="0"/>
        <v>0.12767389678384441</v>
      </c>
      <c r="AA38" s="12">
        <f t="shared" si="1"/>
        <v>0.25847754755915492</v>
      </c>
    </row>
    <row r="39" spans="1:27" ht="30" x14ac:dyDescent="0.2">
      <c r="A39" s="13" t="s">
        <v>52</v>
      </c>
      <c r="B39" s="11">
        <v>1851</v>
      </c>
      <c r="C39" s="11">
        <v>29150.720000000001</v>
      </c>
      <c r="D39" s="11">
        <v>1922</v>
      </c>
      <c r="E39" s="11">
        <v>30423.57</v>
      </c>
      <c r="F39" s="11">
        <v>1886</v>
      </c>
      <c r="G39" s="11">
        <v>30625.51</v>
      </c>
      <c r="H39" s="11">
        <v>1804</v>
      </c>
      <c r="I39" s="11">
        <v>30556.44</v>
      </c>
      <c r="J39" s="11">
        <v>1861</v>
      </c>
      <c r="K39" s="11">
        <v>31902.25</v>
      </c>
      <c r="L39" s="11">
        <v>1920</v>
      </c>
      <c r="M39" s="11">
        <v>30321.52</v>
      </c>
      <c r="N39" s="11">
        <v>2141</v>
      </c>
      <c r="O39" s="11">
        <v>34097.39</v>
      </c>
      <c r="P39" s="11">
        <v>2001</v>
      </c>
      <c r="Q39" s="11">
        <v>32042.45</v>
      </c>
      <c r="R39" s="11">
        <v>1971</v>
      </c>
      <c r="S39" s="11">
        <v>32177.74</v>
      </c>
      <c r="T39" s="11">
        <v>1914</v>
      </c>
      <c r="U39" s="11">
        <v>31625.279999999999</v>
      </c>
      <c r="V39" s="11">
        <v>1864</v>
      </c>
      <c r="W39" s="11">
        <v>31824.85</v>
      </c>
      <c r="X39" s="11">
        <v>1872</v>
      </c>
      <c r="Y39" s="11">
        <v>36905.47</v>
      </c>
      <c r="Z39" s="12">
        <f t="shared" si="0"/>
        <v>1.1345218800648298E-2</v>
      </c>
      <c r="AA39" s="12">
        <f t="shared" si="1"/>
        <v>0.26602258880741197</v>
      </c>
    </row>
    <row r="40" spans="1:27" ht="15" x14ac:dyDescent="0.2">
      <c r="A40" s="13" t="s">
        <v>53</v>
      </c>
      <c r="B40" s="11">
        <v>1763</v>
      </c>
      <c r="C40" s="11">
        <v>11012.09</v>
      </c>
      <c r="D40" s="11">
        <v>1768</v>
      </c>
      <c r="E40" s="11">
        <v>10909.41</v>
      </c>
      <c r="F40" s="11">
        <v>1705</v>
      </c>
      <c r="G40" s="11">
        <v>10281.040000000001</v>
      </c>
      <c r="H40" s="11">
        <v>1775</v>
      </c>
      <c r="I40" s="11">
        <v>10837.07</v>
      </c>
      <c r="J40" s="11">
        <v>1778</v>
      </c>
      <c r="K40" s="11">
        <v>10652.8</v>
      </c>
      <c r="L40" s="11">
        <v>1727</v>
      </c>
      <c r="M40" s="11">
        <v>10916.57</v>
      </c>
      <c r="N40" s="11">
        <v>1734</v>
      </c>
      <c r="O40" s="11">
        <v>11711.54</v>
      </c>
      <c r="P40" s="11">
        <v>1742</v>
      </c>
      <c r="Q40" s="11">
        <v>12074.4</v>
      </c>
      <c r="R40" s="11">
        <v>1773</v>
      </c>
      <c r="S40" s="11">
        <v>12316.55</v>
      </c>
      <c r="T40" s="11">
        <v>1774</v>
      </c>
      <c r="U40" s="11">
        <v>12668.88</v>
      </c>
      <c r="V40" s="11">
        <v>1794</v>
      </c>
      <c r="W40" s="11">
        <v>12831.13</v>
      </c>
      <c r="X40" s="11">
        <v>1762</v>
      </c>
      <c r="Y40" s="11">
        <v>11277.57</v>
      </c>
      <c r="Z40" s="12">
        <f t="shared" si="0"/>
        <v>-5.6721497447532619E-4</v>
      </c>
      <c r="AA40" s="12">
        <f t="shared" si="1"/>
        <v>2.4108048517583816E-2</v>
      </c>
    </row>
    <row r="41" spans="1:27" ht="45" x14ac:dyDescent="0.2">
      <c r="A41" s="13" t="s">
        <v>54</v>
      </c>
      <c r="B41" s="11">
        <v>8958</v>
      </c>
      <c r="C41" s="11">
        <v>135805.47</v>
      </c>
      <c r="D41" s="11">
        <v>9312</v>
      </c>
      <c r="E41" s="11">
        <v>133888.20000000001</v>
      </c>
      <c r="F41" s="11">
        <v>8818</v>
      </c>
      <c r="G41" s="11">
        <v>135995.42000000001</v>
      </c>
      <c r="H41" s="11">
        <v>8918</v>
      </c>
      <c r="I41" s="11">
        <v>138749.22</v>
      </c>
      <c r="J41" s="11">
        <v>8923</v>
      </c>
      <c r="K41" s="11">
        <v>142057.23000000001</v>
      </c>
      <c r="L41" s="11">
        <v>9008</v>
      </c>
      <c r="M41" s="11">
        <v>144389.66</v>
      </c>
      <c r="N41" s="11">
        <v>9200</v>
      </c>
      <c r="O41" s="11">
        <v>147382.14000000001</v>
      </c>
      <c r="P41" s="11">
        <v>9527</v>
      </c>
      <c r="Q41" s="11">
        <v>153992.16</v>
      </c>
      <c r="R41" s="11">
        <v>10332</v>
      </c>
      <c r="S41" s="11">
        <v>159095.07999999999</v>
      </c>
      <c r="T41" s="11">
        <v>10152</v>
      </c>
      <c r="U41" s="11">
        <v>164573.44</v>
      </c>
      <c r="V41" s="11">
        <v>10545</v>
      </c>
      <c r="W41" s="11">
        <v>168283.95</v>
      </c>
      <c r="X41" s="11">
        <v>10501</v>
      </c>
      <c r="Y41" s="11">
        <v>173362.65</v>
      </c>
      <c r="Z41" s="12">
        <f t="shared" si="0"/>
        <v>0.17224826970305873</v>
      </c>
      <c r="AA41" s="12">
        <f t="shared" si="1"/>
        <v>0.27655130533401928</v>
      </c>
    </row>
    <row r="42" spans="1:27" ht="30" x14ac:dyDescent="0.2">
      <c r="A42" s="13" t="s">
        <v>55</v>
      </c>
      <c r="B42" s="11">
        <v>798</v>
      </c>
      <c r="C42" s="11">
        <v>6341.52</v>
      </c>
      <c r="D42" s="11">
        <v>812</v>
      </c>
      <c r="E42" s="11">
        <v>6774.37</v>
      </c>
      <c r="F42" s="11">
        <v>890</v>
      </c>
      <c r="G42" s="11">
        <v>6895.35</v>
      </c>
      <c r="H42" s="11">
        <v>977</v>
      </c>
      <c r="I42" s="11">
        <v>7713.4</v>
      </c>
      <c r="J42" s="11">
        <v>1097</v>
      </c>
      <c r="K42" s="11">
        <v>8391.89</v>
      </c>
      <c r="L42" s="11">
        <v>1057</v>
      </c>
      <c r="M42" s="11">
        <v>8711.98</v>
      </c>
      <c r="N42" s="11">
        <v>1076</v>
      </c>
      <c r="O42" s="11">
        <v>8895.36</v>
      </c>
      <c r="P42" s="11">
        <v>970</v>
      </c>
      <c r="Q42" s="11">
        <v>9076.31</v>
      </c>
      <c r="R42" s="11">
        <v>948</v>
      </c>
      <c r="S42" s="11">
        <v>8373.24</v>
      </c>
      <c r="T42" s="11">
        <v>917</v>
      </c>
      <c r="U42" s="11">
        <v>7630.76</v>
      </c>
      <c r="V42" s="11">
        <v>972</v>
      </c>
      <c r="W42" s="11">
        <v>8571.3700000000008</v>
      </c>
      <c r="X42" s="11">
        <v>942</v>
      </c>
      <c r="Y42" s="11">
        <v>7887.1</v>
      </c>
      <c r="Z42" s="12">
        <f t="shared" si="0"/>
        <v>0.18045112781954886</v>
      </c>
      <c r="AA42" s="12">
        <f t="shared" si="1"/>
        <v>0.24372390215594997</v>
      </c>
    </row>
    <row r="43" spans="1:27" ht="31.5" x14ac:dyDescent="0.25">
      <c r="A43" s="15" t="s">
        <v>56</v>
      </c>
      <c r="B43" s="16">
        <f t="shared" ref="B43:Y43" si="2">SUM(B5,B11,B36,B38)</f>
        <v>494155</v>
      </c>
      <c r="C43" s="16">
        <f t="shared" si="2"/>
        <v>4128630.69</v>
      </c>
      <c r="D43" s="16">
        <f t="shared" si="2"/>
        <v>489331</v>
      </c>
      <c r="E43" s="16">
        <f t="shared" si="2"/>
        <v>4015040.13</v>
      </c>
      <c r="F43" s="16">
        <f t="shared" si="2"/>
        <v>472185</v>
      </c>
      <c r="G43" s="16">
        <f t="shared" si="2"/>
        <v>3939032.2099999995</v>
      </c>
      <c r="H43" s="16">
        <f t="shared" si="2"/>
        <v>463559</v>
      </c>
      <c r="I43" s="16">
        <f t="shared" si="2"/>
        <v>3907345.61</v>
      </c>
      <c r="J43" s="16">
        <f t="shared" si="2"/>
        <v>459777</v>
      </c>
      <c r="K43" s="16">
        <f t="shared" si="2"/>
        <v>3957146.7899999996</v>
      </c>
      <c r="L43" s="16">
        <f t="shared" si="2"/>
        <v>457544</v>
      </c>
      <c r="M43" s="16">
        <f t="shared" si="2"/>
        <v>3981995.3299999996</v>
      </c>
      <c r="N43" s="16">
        <f t="shared" si="2"/>
        <v>451421</v>
      </c>
      <c r="O43" s="16">
        <f t="shared" si="2"/>
        <v>4028488.73</v>
      </c>
      <c r="P43" s="16">
        <f t="shared" si="2"/>
        <v>448762</v>
      </c>
      <c r="Q43" s="16">
        <f t="shared" si="2"/>
        <v>4062916.96</v>
      </c>
      <c r="R43" s="16">
        <f t="shared" si="2"/>
        <v>443799</v>
      </c>
      <c r="S43" s="16">
        <f t="shared" si="2"/>
        <v>4013394.6199999996</v>
      </c>
      <c r="T43" s="16">
        <f t="shared" si="2"/>
        <v>436944</v>
      </c>
      <c r="U43" s="16">
        <f t="shared" si="2"/>
        <v>4060862.48</v>
      </c>
      <c r="V43" s="16">
        <f t="shared" si="2"/>
        <v>443332</v>
      </c>
      <c r="W43" s="16">
        <f t="shared" si="2"/>
        <v>4130242.8499999996</v>
      </c>
      <c r="X43" s="16">
        <f t="shared" si="2"/>
        <v>433352</v>
      </c>
      <c r="Y43" s="16">
        <f t="shared" si="2"/>
        <v>4206762.3899999997</v>
      </c>
      <c r="Z43" s="22">
        <f>(X43-B43)/B43</f>
        <v>-0.12304438890631482</v>
      </c>
      <c r="AA43" s="22">
        <f>(Y43-C43)/C43</f>
        <v>1.8924361578099812E-2</v>
      </c>
    </row>
    <row r="44" spans="1:27" ht="45" x14ac:dyDescent="0.2">
      <c r="A44" s="17" t="s">
        <v>57</v>
      </c>
      <c r="B44" s="18">
        <f t="shared" ref="B44:Y44" si="3">B45-B43</f>
        <v>4332727</v>
      </c>
      <c r="C44" s="18">
        <f t="shared" si="3"/>
        <v>12593579.32</v>
      </c>
      <c r="D44" s="18">
        <f t="shared" si="3"/>
        <v>4304744</v>
      </c>
      <c r="E44" s="18">
        <f t="shared" si="3"/>
        <v>12411750.530000001</v>
      </c>
      <c r="F44" s="18">
        <f t="shared" si="3"/>
        <v>4248493</v>
      </c>
      <c r="G44" s="18">
        <f t="shared" si="3"/>
        <v>12250277.360000001</v>
      </c>
      <c r="H44" s="18">
        <f t="shared" si="3"/>
        <v>4224332</v>
      </c>
      <c r="I44" s="18">
        <f t="shared" si="3"/>
        <v>12382529.5</v>
      </c>
      <c r="J44" s="18">
        <f t="shared" si="3"/>
        <v>4258859</v>
      </c>
      <c r="K44" s="18">
        <f t="shared" si="3"/>
        <v>12727371.090000002</v>
      </c>
      <c r="L44" s="18">
        <f t="shared" si="3"/>
        <v>4289721</v>
      </c>
      <c r="M44" s="18">
        <f t="shared" si="3"/>
        <v>13077484.610000001</v>
      </c>
      <c r="N44" s="18">
        <f t="shared" si="3"/>
        <v>4308353</v>
      </c>
      <c r="O44" s="18">
        <f t="shared" si="3"/>
        <v>13259401.780000001</v>
      </c>
      <c r="P44" s="18">
        <f t="shared" si="3"/>
        <v>4269682</v>
      </c>
      <c r="Q44" s="18">
        <f t="shared" si="3"/>
        <v>13375161.239999998</v>
      </c>
      <c r="R44" s="18">
        <f t="shared" si="3"/>
        <v>4360067</v>
      </c>
      <c r="S44" s="18">
        <f t="shared" si="3"/>
        <v>13124511.58</v>
      </c>
      <c r="T44" s="18">
        <f t="shared" si="3"/>
        <v>4492435</v>
      </c>
      <c r="U44" s="18">
        <f t="shared" si="3"/>
        <v>13556467.099999998</v>
      </c>
      <c r="V44" s="18">
        <f t="shared" si="3"/>
        <v>4677028</v>
      </c>
      <c r="W44" s="18">
        <f t="shared" si="3"/>
        <v>14087365.950000001</v>
      </c>
      <c r="X44" s="18">
        <f t="shared" si="3"/>
        <v>4711130</v>
      </c>
      <c r="Y44" s="18">
        <f t="shared" si="3"/>
        <v>14437658.890000001</v>
      </c>
      <c r="Z44" s="19" t="s">
        <v>64</v>
      </c>
      <c r="AA44" s="19" t="s">
        <v>64</v>
      </c>
    </row>
    <row r="45" spans="1:27" ht="15.75" x14ac:dyDescent="0.25">
      <c r="A45" s="6" t="s">
        <v>58</v>
      </c>
      <c r="B45" s="16">
        <v>4826882</v>
      </c>
      <c r="C45" s="16">
        <v>16722210.01</v>
      </c>
      <c r="D45" s="16">
        <v>4794075</v>
      </c>
      <c r="E45" s="16">
        <v>16426790.66</v>
      </c>
      <c r="F45" s="16">
        <v>4720678</v>
      </c>
      <c r="G45" s="16">
        <v>16189309.57</v>
      </c>
      <c r="H45" s="16">
        <v>4687891</v>
      </c>
      <c r="I45" s="16">
        <v>16289875.109999999</v>
      </c>
      <c r="J45" s="16">
        <v>4718636</v>
      </c>
      <c r="K45" s="16">
        <v>16684517.880000001</v>
      </c>
      <c r="L45" s="16">
        <v>4747265</v>
      </c>
      <c r="M45" s="16">
        <v>17059479.940000001</v>
      </c>
      <c r="N45" s="16">
        <v>4759774</v>
      </c>
      <c r="O45" s="16">
        <v>17287890.510000002</v>
      </c>
      <c r="P45" s="16">
        <v>4718444</v>
      </c>
      <c r="Q45" s="16">
        <v>17438078.199999999</v>
      </c>
      <c r="R45" s="16">
        <v>4803866</v>
      </c>
      <c r="S45" s="16">
        <v>17137906.199999999</v>
      </c>
      <c r="T45" s="16">
        <v>4929379</v>
      </c>
      <c r="U45" s="16">
        <v>17617329.579999998</v>
      </c>
      <c r="V45" s="16">
        <v>5120360</v>
      </c>
      <c r="W45" s="16">
        <v>18217608.800000001</v>
      </c>
      <c r="X45" s="16">
        <v>5144482</v>
      </c>
      <c r="Y45" s="16">
        <v>18644421.280000001</v>
      </c>
      <c r="Z45" s="22">
        <f>(X45-B45)/B45</f>
        <v>6.579816950155401E-2</v>
      </c>
      <c r="AA45" s="22">
        <f>(Y45-C45)/C45</f>
        <v>0.11494959511036552</v>
      </c>
    </row>
    <row r="46" spans="1:27" ht="28.5" customHeight="1" x14ac:dyDescent="0.2">
      <c r="A46" s="17" t="s">
        <v>59</v>
      </c>
      <c r="B46" s="20">
        <f>C43/B43</f>
        <v>8.3549305177525266</v>
      </c>
      <c r="C46" s="20" t="s">
        <v>60</v>
      </c>
      <c r="D46" s="20">
        <f>$E$43/$D$43</f>
        <v>8.2051620069033024</v>
      </c>
      <c r="E46" s="20" t="s">
        <v>60</v>
      </c>
      <c r="F46" s="20">
        <f>G43/F43</f>
        <v>8.3421375308406649</v>
      </c>
      <c r="G46" s="20" t="s">
        <v>60</v>
      </c>
      <c r="H46" s="20">
        <f>I43/H43</f>
        <v>8.4290146669571726</v>
      </c>
      <c r="I46" s="20" t="s">
        <v>60</v>
      </c>
      <c r="J46" s="20">
        <f>K43/J43</f>
        <v>8.6066653834358817</v>
      </c>
      <c r="K46" s="20" t="s">
        <v>60</v>
      </c>
      <c r="L46" s="20">
        <f>M43/L43</f>
        <v>8.7029779212491025</v>
      </c>
      <c r="M46" s="20" t="s">
        <v>60</v>
      </c>
      <c r="N46" s="20">
        <f>O43/N43</f>
        <v>8.9240171148440144</v>
      </c>
      <c r="O46" s="20" t="s">
        <v>60</v>
      </c>
      <c r="P46" s="20">
        <f>Q43/P43</f>
        <v>9.053611847705465</v>
      </c>
      <c r="Q46" s="20" t="s">
        <v>60</v>
      </c>
      <c r="R46" s="20">
        <f>S43/R43</f>
        <v>9.0432709852883839</v>
      </c>
      <c r="S46" s="20" t="s">
        <v>60</v>
      </c>
      <c r="T46" s="20">
        <f>U43/T43</f>
        <v>9.2937824526712802</v>
      </c>
      <c r="U46" s="20" t="s">
        <v>60</v>
      </c>
      <c r="V46" s="20">
        <f>W43/V43</f>
        <v>9.3163652747827808</v>
      </c>
      <c r="W46" s="21" t="s">
        <v>60</v>
      </c>
      <c r="X46" s="20">
        <f>Y43/X43</f>
        <v>9.7074950386752565</v>
      </c>
      <c r="Y46" s="21" t="s">
        <v>60</v>
      </c>
      <c r="Z46" s="19">
        <f>(X46-B46)/B46*100</f>
        <v>16.188818303740597</v>
      </c>
      <c r="AA46" s="21" t="s">
        <v>60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zoomScaleNormal="100" workbookViewId="0">
      <selection activeCell="B2" sqref="B2"/>
    </sheetView>
  </sheetViews>
  <sheetFormatPr defaultColWidth="8.7109375" defaultRowHeight="12.75" x14ac:dyDescent="0.2"/>
  <cols>
    <col min="2" max="2" width="119.28515625" customWidth="1"/>
  </cols>
  <sheetData>
    <row r="1" spans="1:2" ht="15" x14ac:dyDescent="0.2">
      <c r="A1" s="9" t="s">
        <v>61</v>
      </c>
      <c r="B1" s="9" t="s">
        <v>65</v>
      </c>
    </row>
    <row r="2" spans="1:2" ht="15" x14ac:dyDescent="0.2">
      <c r="A2" s="9" t="s">
        <v>62</v>
      </c>
      <c r="B2" s="9" t="s">
        <v>66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3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Soraci Mariangela</dc:creator>
  <cp:keywords/>
  <dc:description/>
  <cp:lastModifiedBy>Soraci Mariangela</cp:lastModifiedBy>
  <cp:revision>4</cp:revision>
  <dcterms:created xsi:type="dcterms:W3CDTF">2023-11-30T14:54:50Z</dcterms:created>
  <dcterms:modified xsi:type="dcterms:W3CDTF">2026-06-09T08:59:03Z</dcterms:modified>
  <cp:category/>
  <cp:contentStatus/>
</cp:coreProperties>
</file>