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imona\Downloads\"/>
    </mc:Choice>
  </mc:AlternateContent>
  <xr:revisionPtr revIDLastSave="0" documentId="13_ncr:1_{172EB196-AABE-4109-BB27-10F1BD7FA5A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ati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K26" i="1" l="1"/>
  <c r="L26" i="1"/>
  <c r="M26" i="1"/>
  <c r="J26" i="1"/>
  <c r="C26" i="1"/>
  <c r="D26" i="1"/>
  <c r="E26" i="1"/>
  <c r="H26" i="1" l="1"/>
  <c r="G26" i="1"/>
  <c r="P26" i="1"/>
  <c r="O26" i="1"/>
  <c r="N26" i="1"/>
  <c r="F26" i="1"/>
  <c r="F24" i="1"/>
  <c r="H23" i="1"/>
  <c r="H22" i="1"/>
  <c r="G22" i="1"/>
  <c r="F22" i="1"/>
  <c r="H21" i="1"/>
  <c r="G21" i="1"/>
  <c r="F21" i="1"/>
  <c r="H20" i="1"/>
  <c r="G20" i="1"/>
  <c r="F20" i="1"/>
  <c r="H18" i="1"/>
  <c r="G18" i="1"/>
  <c r="F18" i="1"/>
  <c r="H16" i="1"/>
  <c r="G16" i="1"/>
  <c r="F16" i="1"/>
  <c r="H15" i="1"/>
  <c r="G15" i="1"/>
  <c r="F15" i="1"/>
  <c r="H14" i="1"/>
  <c r="G14" i="1"/>
  <c r="F14" i="1"/>
  <c r="H13" i="1"/>
  <c r="G13" i="1"/>
  <c r="F13" i="1"/>
  <c r="H11" i="1"/>
  <c r="G11" i="1"/>
  <c r="F11" i="1"/>
  <c r="H10" i="1"/>
  <c r="G10" i="1"/>
  <c r="F10" i="1"/>
  <c r="H8" i="1"/>
  <c r="E7" i="1"/>
  <c r="H6" i="1"/>
  <c r="G6" i="1"/>
  <c r="F6" i="1"/>
  <c r="H5" i="1"/>
  <c r="G5" i="1"/>
  <c r="F5" i="1"/>
  <c r="H4" i="1"/>
  <c r="G4" i="1"/>
  <c r="F4" i="1"/>
  <c r="O24" i="1" l="1"/>
  <c r="P24" i="1"/>
  <c r="N24" i="1" l="1"/>
  <c r="P23" i="1"/>
  <c r="P22" i="1"/>
  <c r="O22" i="1"/>
  <c r="N22" i="1"/>
  <c r="P21" i="1"/>
  <c r="O21" i="1"/>
  <c r="N21" i="1"/>
  <c r="P20" i="1"/>
  <c r="O20" i="1"/>
  <c r="N20" i="1"/>
  <c r="P18" i="1"/>
  <c r="O18" i="1"/>
  <c r="N18" i="1"/>
  <c r="P16" i="1"/>
  <c r="O16" i="1"/>
  <c r="N16" i="1"/>
  <c r="P15" i="1"/>
  <c r="O15" i="1"/>
  <c r="N15" i="1"/>
  <c r="P14" i="1"/>
  <c r="O14" i="1"/>
  <c r="N14" i="1"/>
  <c r="P13" i="1"/>
  <c r="O13" i="1"/>
  <c r="N13" i="1"/>
  <c r="P11" i="1"/>
  <c r="O11" i="1"/>
  <c r="N11" i="1"/>
  <c r="P10" i="1"/>
  <c r="O10" i="1"/>
  <c r="N10" i="1"/>
  <c r="P8" i="1"/>
  <c r="P6" i="1"/>
  <c r="O6" i="1"/>
  <c r="N6" i="1"/>
  <c r="P5" i="1"/>
  <c r="O5" i="1"/>
  <c r="N5" i="1"/>
  <c r="P4" i="1"/>
  <c r="O4" i="1"/>
  <c r="N4" i="1"/>
</calcChain>
</file>

<file path=xl/sharedStrings.xml><?xml version="1.0" encoding="utf-8"?>
<sst xmlns="http://schemas.openxmlformats.org/spreadsheetml/2006/main" count="155" uniqueCount="44">
  <si>
    <t>Regione</t>
  </si>
  <si>
    <t xml:space="preserve">Linee con tensione             &gt; 40 &lt;=150 kV </t>
  </si>
  <si>
    <t xml:space="preserve">Linee con tensione   220 kV   </t>
  </si>
  <si>
    <t xml:space="preserve">Linee con tensione 380 kV        </t>
  </si>
  <si>
    <t>Superficie</t>
  </si>
  <si>
    <t>km</t>
  </si>
  <si>
    <t>nd</t>
  </si>
  <si>
    <t>Valle d’Aosta</t>
  </si>
  <si>
    <t>Lombardia</t>
  </si>
  <si>
    <t>Veneto</t>
  </si>
  <si>
    <t>Friuli-Venezia Giulia</t>
  </si>
  <si>
    <t>Toscana</t>
  </si>
  <si>
    <t>Calabria</t>
  </si>
  <si>
    <t>Bolzano-Bozen</t>
  </si>
  <si>
    <t>Trento</t>
  </si>
  <si>
    <t>Trentino-Alto Adige</t>
  </si>
  <si>
    <t>Lazio</t>
  </si>
  <si>
    <t>Titolo</t>
  </si>
  <si>
    <t>Fonte</t>
  </si>
  <si>
    <t>Legenda</t>
  </si>
  <si>
    <t>Piemonte</t>
  </si>
  <si>
    <t>Liguria</t>
  </si>
  <si>
    <t>Sicilia</t>
  </si>
  <si>
    <t xml:space="preserve">nd </t>
  </si>
  <si>
    <t>Umbria</t>
  </si>
  <si>
    <t>Molise</t>
  </si>
  <si>
    <t>Tabella 2: Confronto Lunghezza (L) delle linee elettriche, diversificate per tensione e per regione, in valore assoluto e normalizzata alla superficie (S) regionale per gli anni 2023 e 2024</t>
  </si>
  <si>
    <t>Elaborazione ISPRA su dati ARPA/APPA (Osservatorio CEM), ISTAT (aggiornamento al 01/01/2025)</t>
  </si>
  <si>
    <r>
      <t>L/S</t>
    </r>
    <r>
      <rPr>
        <b/>
        <vertAlign val="superscript"/>
        <sz val="10"/>
        <rFont val="Arial"/>
        <family val="2"/>
      </rPr>
      <t xml:space="preserve">c
</t>
    </r>
    <r>
      <rPr>
        <b/>
        <sz val="10"/>
        <rFont val="Arial"/>
        <family val="2"/>
      </rPr>
      <t>40 - 150 kV</t>
    </r>
  </si>
  <si>
    <r>
      <t>L/S</t>
    </r>
    <r>
      <rPr>
        <b/>
        <vertAlign val="superscript"/>
        <sz val="10"/>
        <rFont val="Arial"/>
        <family val="2"/>
      </rPr>
      <t xml:space="preserve">c
</t>
    </r>
    <r>
      <rPr>
        <b/>
        <sz val="10"/>
        <rFont val="Arial"/>
        <family val="2"/>
      </rPr>
      <t>220 kV</t>
    </r>
  </si>
  <si>
    <r>
      <t>L/S</t>
    </r>
    <r>
      <rPr>
        <b/>
        <vertAlign val="superscript"/>
        <sz val="10"/>
        <rFont val="Arial"/>
        <family val="2"/>
      </rPr>
      <t xml:space="preserve">c
</t>
    </r>
    <r>
      <rPr>
        <b/>
        <sz val="10"/>
        <rFont val="Arial"/>
        <family val="2"/>
      </rPr>
      <t>380 kV</t>
    </r>
  </si>
  <si>
    <r>
      <t>km</t>
    </r>
    <r>
      <rPr>
        <b/>
        <vertAlign val="superscript"/>
        <sz val="10"/>
        <rFont val="Arial"/>
        <family val="2"/>
      </rPr>
      <t>2</t>
    </r>
  </si>
  <si>
    <r>
      <t xml:space="preserve">Emilia-Romagna </t>
    </r>
    <r>
      <rPr>
        <vertAlign val="superscript"/>
        <sz val="10"/>
        <rFont val="Arial"/>
        <family val="2"/>
      </rPr>
      <t xml:space="preserve">f </t>
    </r>
  </si>
  <si>
    <r>
      <t xml:space="preserve">Emilia-Romagna </t>
    </r>
    <r>
      <rPr>
        <vertAlign val="superscript"/>
        <sz val="10"/>
        <rFont val="Arial"/>
        <family val="2"/>
      </rPr>
      <t xml:space="preserve">d </t>
    </r>
  </si>
  <si>
    <r>
      <t>Marche</t>
    </r>
    <r>
      <rPr>
        <vertAlign val="superscript"/>
        <sz val="10"/>
        <rFont val="Arial"/>
        <family val="2"/>
      </rPr>
      <t>b</t>
    </r>
  </si>
  <si>
    <r>
      <t>Abruzzo</t>
    </r>
    <r>
      <rPr>
        <vertAlign val="superscript"/>
        <sz val="10"/>
        <rFont val="Arial"/>
        <family val="2"/>
      </rPr>
      <t>b</t>
    </r>
  </si>
  <si>
    <r>
      <t>Campania</t>
    </r>
    <r>
      <rPr>
        <vertAlign val="superscript"/>
        <sz val="10"/>
        <rFont val="Arial"/>
        <family val="2"/>
      </rPr>
      <t>g</t>
    </r>
  </si>
  <si>
    <r>
      <t xml:space="preserve">Campania </t>
    </r>
    <r>
      <rPr>
        <vertAlign val="superscript"/>
        <sz val="10"/>
        <rFont val="Arial"/>
        <family val="2"/>
      </rPr>
      <t>e</t>
    </r>
  </si>
  <si>
    <r>
      <t>Puglia</t>
    </r>
    <r>
      <rPr>
        <vertAlign val="superscript"/>
        <sz val="10"/>
        <rFont val="Arial"/>
        <family val="2"/>
      </rPr>
      <t>*</t>
    </r>
  </si>
  <si>
    <r>
      <t>Basilicata</t>
    </r>
    <r>
      <rPr>
        <vertAlign val="superscript"/>
        <sz val="10"/>
        <rFont val="Arial"/>
        <family val="2"/>
      </rPr>
      <t>b</t>
    </r>
  </si>
  <si>
    <r>
      <t>Sardegna</t>
    </r>
    <r>
      <rPr>
        <vertAlign val="superscript"/>
        <sz val="10"/>
        <rFont val="Arial"/>
        <family val="2"/>
      </rPr>
      <t>b</t>
    </r>
  </si>
  <si>
    <r>
      <t>ITALIA</t>
    </r>
    <r>
      <rPr>
        <b/>
        <vertAlign val="superscript"/>
        <sz val="10"/>
        <rFont val="Arial"/>
        <family val="2"/>
      </rPr>
      <t>a</t>
    </r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</si>
  <si>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Il totale Italia si riferisce alle regioni per cui il dato è completo e aggiornato, </t>
    </r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Dato non aggiornato, </t>
    </r>
    <r>
      <rPr>
        <vertAlign val="superscript"/>
        <sz val="10"/>
        <rFont val="Arial"/>
        <family val="2"/>
      </rPr>
      <t>c</t>
    </r>
    <r>
      <rPr>
        <sz val="10"/>
        <rFont val="Arial"/>
        <family val="2"/>
      </rPr>
      <t xml:space="preserve"> Lunghezza delle linee normalizzata alla superficie regionale (km di linea per 100 km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di territorio), nd: dato non disponibile, *: il dato non copre tutta la regione, </t>
    </r>
    <r>
      <rPr>
        <vertAlign val="superscript"/>
        <sz val="10"/>
        <rFont val="Arial"/>
        <family val="2"/>
      </rPr>
      <t>d</t>
    </r>
    <r>
      <rPr>
        <sz val="10"/>
        <rFont val="Arial"/>
        <family val="2"/>
      </rPr>
      <t xml:space="preserve"> Aggiornamento parziale, dati 2023 pervenuti da Inrete distribuzione e RFI,</t>
    </r>
    <r>
      <rPr>
        <vertAlign val="superscript"/>
        <sz val="10"/>
        <rFont val="Arial"/>
        <family val="2"/>
      </rPr>
      <t xml:space="preserve">e </t>
    </r>
    <r>
      <rPr>
        <sz val="10"/>
        <rFont val="Arial"/>
        <family val="2"/>
      </rPr>
      <t xml:space="preserve">i dati relativi allle Linne Elettriche AT e AAT sono stati acquisiti da Terna nel 2021. Non è stata riscontrata invece la richiesta di informazioni indirizzata ad ENEL e riguardante i dati degli elettrodotti a MT. I dati relativi alle linee  40-150 kV sono stati forniti dal solo dipartimento provinciale di Salerno e si riferiscono a progetti per la relaizzazione di impianti di dorgenti FER. I dati acquisiti da RFI e quelli desunti dall"Elenco delle sezioni AT/MT di e-distribuzione per le quali è stata riscontrata inversione del flusso di energia per almeno 1% e 5% del tempo nell'anno 2022" pubblicato da Enel nel 2023. </t>
    </r>
    <r>
      <rPr>
        <vertAlign val="superscript"/>
        <sz val="10"/>
        <rFont val="Arial"/>
        <family val="2"/>
      </rPr>
      <t xml:space="preserve">f </t>
    </r>
    <r>
      <rPr>
        <sz val="10"/>
        <rFont val="Arial"/>
        <family val="2"/>
      </rPr>
      <t>Aggiornamento 2024 fornito da Inrete distribuzione, Ireti, RFI e E-distribuzione. Tutte le informazioni su RTN (linee AAT e AT ed impianti primari) non sono più state fornite da Terna in quanto afferenti al Catasto Elettrico nazionale in capo ad Ispra, a partire dal 2019.</t>
    </r>
    <r>
      <rPr>
        <vertAlign val="superscript"/>
        <sz val="10"/>
        <rFont val="Arial"/>
        <family val="2"/>
      </rPr>
      <t>g</t>
    </r>
    <r>
      <rPr>
        <sz val="10"/>
        <rFont val="Arial"/>
        <family val="2"/>
      </rPr>
      <t xml:space="preserve"> I dati relativi alle linee elettriche AT e AAT sono stati acquisiti da Terna nel 2021. I dati del relativi ai km delle linee elettriche MT sono stati modificati aggiungendo i dati relativi alle linee MT per le quali il Dipartimento provinciale di Salerno parere favorevole nel 2024.</t>
    </r>
  </si>
  <si>
    <r>
      <t>km/km</t>
    </r>
    <r>
      <rPr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</si>
</sst>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color rgb="FF333333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</borders>
  <cellStyleXfs count="3">
    <xf numFmtId="0" fontId="0" fillId="0" borderId="0"/>
    <xf numFmtId="0" fontId="1" fillId="2" borderId="0" applyNumberFormat="0" applyProtection="0">
      <alignment vertical="center"/>
    </xf>
    <xf numFmtId="0" fontId="2" fillId="3" borderId="2" applyNumberFormat="0" applyProtection="0">
      <alignment horizontal="left" vertical="center" indent="1"/>
    </xf>
  </cellStyleXfs>
  <cellXfs count="52">
    <xf numFmtId="0" fontId="0" fillId="0" borderId="0" xfId="0"/>
    <xf numFmtId="0" fontId="6" fillId="0" borderId="0" xfId="1" applyNumberFormat="1" applyFont="1" applyFill="1" applyAlignment="1" applyProtection="1">
      <alignment horizontal="center" vertical="center" wrapText="1"/>
      <protection locked="0"/>
    </xf>
    <xf numFmtId="0" fontId="1" fillId="0" borderId="5" xfId="1" applyNumberForma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3" fontId="2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vertical="top"/>
    </xf>
    <xf numFmtId="4" fontId="10" fillId="0" borderId="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4" fontId="10" fillId="0" borderId="6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 vertical="top"/>
    </xf>
    <xf numFmtId="0" fontId="11" fillId="0" borderId="8" xfId="0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center"/>
    </xf>
    <xf numFmtId="0" fontId="7" fillId="0" borderId="11" xfId="0" applyFont="1" applyBorder="1" applyAlignment="1">
      <alignment vertical="top"/>
    </xf>
    <xf numFmtId="3" fontId="7" fillId="0" borderId="6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2" fontId="3" fillId="0" borderId="0" xfId="0" applyNumberFormat="1" applyFont="1" applyAlignment="1">
      <alignment horizontal="right"/>
    </xf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/>
    <xf numFmtId="0" fontId="2" fillId="0" borderId="0" xfId="0" applyFont="1" applyAlignment="1">
      <alignment wrapText="1"/>
    </xf>
    <xf numFmtId="0" fontId="1" fillId="0" borderId="7" xfId="1" applyNumberFormat="1" applyFill="1" applyBorder="1" applyAlignment="1" applyProtection="1">
      <alignment horizontal="center" vertical="center" wrapText="1"/>
      <protection locked="0"/>
    </xf>
    <xf numFmtId="0" fontId="1" fillId="0" borderId="1" xfId="1" applyNumberForma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1" fillId="0" borderId="3" xfId="1" applyNumberFormat="1" applyFill="1" applyBorder="1" applyAlignment="1" applyProtection="1">
      <alignment horizontal="center" vertical="center" wrapText="1"/>
      <protection locked="0"/>
    </xf>
    <xf numFmtId="0" fontId="1" fillId="0" borderId="4" xfId="1" applyNumberFormat="1" applyFill="1" applyBorder="1" applyAlignment="1" applyProtection="1">
      <alignment horizontal="center" vertical="center" wrapText="1"/>
      <protection locked="0"/>
    </xf>
    <xf numFmtId="0" fontId="1" fillId="0" borderId="12" xfId="1" applyNumberFormat="1" applyFill="1" applyBorder="1" applyAlignment="1" applyProtection="1">
      <alignment horizontal="center" vertical="center" wrapText="1"/>
      <protection locked="0"/>
    </xf>
    <xf numFmtId="0" fontId="1" fillId="0" borderId="9" xfId="1" applyNumberForma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</cellXfs>
  <cellStyles count="3">
    <cellStyle name="Normale" xfId="0" builtinId="0"/>
    <cellStyle name="SAPBEXchaText" xfId="1" xr:uid="{00000000-0005-0000-0000-000001000000}"/>
    <cellStyle name="SAPBEXHLevel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D3D3D"/>
    </indexed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workbookViewId="0">
      <selection activeCell="L29" sqref="L29"/>
    </sheetView>
  </sheetViews>
  <sheetFormatPr defaultColWidth="9" defaultRowHeight="15" x14ac:dyDescent="0.2"/>
  <cols>
    <col min="1" max="1" width="23.28515625" customWidth="1"/>
    <col min="2" max="2" width="20.140625" customWidth="1"/>
    <col min="3" max="3" width="16.28515625" customWidth="1"/>
    <col min="4" max="4" width="14.140625" customWidth="1"/>
    <col min="5" max="5" width="15.5703125" customWidth="1"/>
    <col min="6" max="8" width="12.5703125" bestFit="1" customWidth="1"/>
    <col min="9" max="9" width="27.28515625" style="29" customWidth="1"/>
    <col min="10" max="10" width="23.85546875" style="29" customWidth="1"/>
    <col min="11" max="11" width="16.85546875" style="29" customWidth="1"/>
    <col min="12" max="12" width="18.85546875" style="29" customWidth="1"/>
    <col min="13" max="14" width="22" style="29" customWidth="1"/>
    <col min="15" max="15" width="13.85546875" style="29" customWidth="1"/>
    <col min="16" max="16" width="9" style="29" customWidth="1"/>
  </cols>
  <sheetData>
    <row r="1" spans="1:16" ht="12.75" x14ac:dyDescent="0.2">
      <c r="A1" s="46">
        <v>2024</v>
      </c>
      <c r="B1" s="46"/>
      <c r="C1" s="46"/>
      <c r="D1" s="46"/>
      <c r="E1" s="46"/>
      <c r="F1" s="46"/>
      <c r="G1" s="46"/>
      <c r="H1" s="46"/>
      <c r="I1" s="46">
        <v>2023</v>
      </c>
      <c r="J1" s="46"/>
      <c r="K1" s="46"/>
      <c r="L1" s="46"/>
      <c r="M1" s="46"/>
      <c r="N1" s="46"/>
      <c r="O1" s="46"/>
      <c r="P1" s="46"/>
    </row>
    <row r="2" spans="1:16" ht="52.5" customHeight="1" x14ac:dyDescent="0.2">
      <c r="A2" s="43" t="s">
        <v>0</v>
      </c>
      <c r="B2" s="2" t="s">
        <v>1</v>
      </c>
      <c r="C2" s="2" t="s">
        <v>2</v>
      </c>
      <c r="D2" s="2" t="s">
        <v>3</v>
      </c>
      <c r="E2" s="6" t="s">
        <v>4</v>
      </c>
      <c r="F2" s="7" t="s">
        <v>28</v>
      </c>
      <c r="G2" s="7" t="s">
        <v>29</v>
      </c>
      <c r="H2" s="7" t="s">
        <v>30</v>
      </c>
      <c r="I2" s="43" t="s">
        <v>0</v>
      </c>
      <c r="J2" s="2" t="s">
        <v>1</v>
      </c>
      <c r="K2" s="2" t="s">
        <v>2</v>
      </c>
      <c r="L2" s="2" t="s">
        <v>3</v>
      </c>
      <c r="M2" s="6" t="s">
        <v>4</v>
      </c>
      <c r="N2" s="8" t="s">
        <v>28</v>
      </c>
      <c r="O2" s="8" t="s">
        <v>29</v>
      </c>
      <c r="P2" s="8" t="s">
        <v>30</v>
      </c>
    </row>
    <row r="3" spans="1:16" ht="14.25" customHeight="1" x14ac:dyDescent="0.2">
      <c r="A3" s="47"/>
      <c r="B3" s="48" t="s">
        <v>5</v>
      </c>
      <c r="C3" s="49"/>
      <c r="D3" s="50"/>
      <c r="E3" s="9" t="s">
        <v>31</v>
      </c>
      <c r="F3" s="51" t="s">
        <v>43</v>
      </c>
      <c r="G3" s="51"/>
      <c r="H3" s="51"/>
      <c r="I3" s="44"/>
      <c r="J3" s="48" t="s">
        <v>5</v>
      </c>
      <c r="K3" s="49"/>
      <c r="L3" s="50"/>
      <c r="M3" s="10" t="s">
        <v>31</v>
      </c>
      <c r="N3" s="51" t="s">
        <v>43</v>
      </c>
      <c r="O3" s="51"/>
      <c r="P3" s="51"/>
    </row>
    <row r="4" spans="1:16" ht="12.75" x14ac:dyDescent="0.2">
      <c r="A4" s="11" t="s">
        <v>20</v>
      </c>
      <c r="B4" s="12">
        <v>8235</v>
      </c>
      <c r="C4" s="12">
        <v>1029</v>
      </c>
      <c r="D4" s="12">
        <v>804</v>
      </c>
      <c r="E4" s="13">
        <v>25391.67</v>
      </c>
      <c r="F4" s="14">
        <f>B4*100/E4</f>
        <v>32.431895972183007</v>
      </c>
      <c r="G4" s="14">
        <f>C4*100/E4</f>
        <v>4.0525101342290606</v>
      </c>
      <c r="H4" s="14">
        <f>D4*100/E4</f>
        <v>3.1663927579399074</v>
      </c>
      <c r="I4" s="15" t="s">
        <v>20</v>
      </c>
      <c r="J4" s="12">
        <v>8235</v>
      </c>
      <c r="K4" s="12">
        <v>1029</v>
      </c>
      <c r="L4" s="12">
        <v>804</v>
      </c>
      <c r="M4" s="16">
        <v>25386.7</v>
      </c>
      <c r="N4" s="14">
        <f>J4*100/M4</f>
        <v>32.438245222892299</v>
      </c>
      <c r="O4" s="14">
        <f>K4*100/M4</f>
        <v>4.0533035014397303</v>
      </c>
      <c r="P4" s="14">
        <f>L4*100/M4</f>
        <v>3.1670126483552412</v>
      </c>
    </row>
    <row r="5" spans="1:16" ht="12.75" x14ac:dyDescent="0.2">
      <c r="A5" s="17" t="s">
        <v>7</v>
      </c>
      <c r="B5" s="12">
        <v>250</v>
      </c>
      <c r="C5" s="12">
        <v>240</v>
      </c>
      <c r="D5" s="12">
        <v>130</v>
      </c>
      <c r="E5" s="13">
        <v>3258.61</v>
      </c>
      <c r="F5" s="14">
        <f>B5*100/E5</f>
        <v>7.671982839308785</v>
      </c>
      <c r="G5" s="14">
        <f>C5*100/E5</f>
        <v>7.3651035257364335</v>
      </c>
      <c r="H5" s="14">
        <f>D5*100/E5</f>
        <v>3.9894310764405683</v>
      </c>
      <c r="I5" s="18" t="s">
        <v>7</v>
      </c>
      <c r="J5" s="12">
        <v>250</v>
      </c>
      <c r="K5" s="12">
        <v>240</v>
      </c>
      <c r="L5" s="12">
        <v>130</v>
      </c>
      <c r="M5" s="19">
        <v>3260.85</v>
      </c>
      <c r="N5" s="14">
        <f>J5*100/M5</f>
        <v>7.6667126669426686</v>
      </c>
      <c r="O5" s="14">
        <f>K5*100/M5</f>
        <v>7.3600441602649616</v>
      </c>
      <c r="P5" s="14">
        <f>L5*100/M5</f>
        <v>3.9866905868101878</v>
      </c>
    </row>
    <row r="6" spans="1:16" ht="12.75" x14ac:dyDescent="0.2">
      <c r="A6" s="17" t="s">
        <v>8</v>
      </c>
      <c r="B6" s="12">
        <v>5773</v>
      </c>
      <c r="C6" s="20">
        <v>1711</v>
      </c>
      <c r="D6" s="20">
        <v>1408</v>
      </c>
      <c r="E6" s="13">
        <v>23862.87</v>
      </c>
      <c r="F6" s="14">
        <f>B6*100/E6</f>
        <v>24.192395969135315</v>
      </c>
      <c r="G6" s="14">
        <f>C6*100/E6</f>
        <v>7.1701350256695866</v>
      </c>
      <c r="H6" s="14">
        <f>D6*100/E6</f>
        <v>5.9003799626784206</v>
      </c>
      <c r="I6" s="18" t="s">
        <v>8</v>
      </c>
      <c r="J6" s="12">
        <v>5487</v>
      </c>
      <c r="K6" s="20">
        <v>1675</v>
      </c>
      <c r="L6" s="20">
        <v>1349</v>
      </c>
      <c r="M6" s="16">
        <v>23863.1</v>
      </c>
      <c r="N6" s="14">
        <f>J6*100/M6</f>
        <v>22.99365966701728</v>
      </c>
      <c r="O6" s="14">
        <f>K6*100/M6</f>
        <v>7.019205384044823</v>
      </c>
      <c r="P6" s="14">
        <f>L6*100/M6</f>
        <v>5.6530794406426663</v>
      </c>
    </row>
    <row r="7" spans="1:16" ht="12.75" x14ac:dyDescent="0.2">
      <c r="A7" s="11" t="s">
        <v>15</v>
      </c>
      <c r="B7" s="12" t="s">
        <v>6</v>
      </c>
      <c r="C7" s="12" t="s">
        <v>6</v>
      </c>
      <c r="D7" s="12">
        <v>0</v>
      </c>
      <c r="E7" s="13">
        <f>E8+E9</f>
        <v>13605.970000000001</v>
      </c>
      <c r="F7" s="14" t="s">
        <v>6</v>
      </c>
      <c r="G7" s="14" t="s">
        <v>6</v>
      </c>
      <c r="H7" s="14" t="s">
        <v>6</v>
      </c>
      <c r="I7" s="15" t="s">
        <v>15</v>
      </c>
      <c r="J7" s="12" t="s">
        <v>6</v>
      </c>
      <c r="K7" s="12" t="s">
        <v>6</v>
      </c>
      <c r="L7" s="12">
        <v>0</v>
      </c>
      <c r="M7" s="19">
        <v>13605</v>
      </c>
      <c r="N7" s="14" t="s">
        <v>6</v>
      </c>
      <c r="O7" s="14" t="s">
        <v>6</v>
      </c>
      <c r="P7" s="14" t="s">
        <v>6</v>
      </c>
    </row>
    <row r="8" spans="1:16" ht="12.75" x14ac:dyDescent="0.2">
      <c r="A8" s="21" t="s">
        <v>13</v>
      </c>
      <c r="B8" s="12" t="s">
        <v>6</v>
      </c>
      <c r="C8" s="12" t="s">
        <v>6</v>
      </c>
      <c r="D8" s="12">
        <v>0</v>
      </c>
      <c r="E8" s="13">
        <v>7397.79</v>
      </c>
      <c r="F8" s="14" t="s">
        <v>6</v>
      </c>
      <c r="G8" s="14" t="s">
        <v>6</v>
      </c>
      <c r="H8" s="14">
        <f>D8*100/E8</f>
        <v>0</v>
      </c>
      <c r="I8" s="22" t="s">
        <v>13</v>
      </c>
      <c r="J8" s="12" t="s">
        <v>6</v>
      </c>
      <c r="K8" s="12" t="s">
        <v>6</v>
      </c>
      <c r="L8" s="12">
        <v>0</v>
      </c>
      <c r="M8" s="16">
        <v>7397.86</v>
      </c>
      <c r="N8" s="14" t="s">
        <v>6</v>
      </c>
      <c r="O8" s="14" t="s">
        <v>6</v>
      </c>
      <c r="P8" s="14">
        <f>L8*100/M8</f>
        <v>0</v>
      </c>
    </row>
    <row r="9" spans="1:16" ht="12.75" x14ac:dyDescent="0.2">
      <c r="A9" s="21" t="s">
        <v>14</v>
      </c>
      <c r="B9" s="12">
        <v>477</v>
      </c>
      <c r="C9" s="12">
        <v>0</v>
      </c>
      <c r="D9" s="12">
        <v>0</v>
      </c>
      <c r="E9" s="13">
        <v>6208.18</v>
      </c>
      <c r="F9" s="14" t="s">
        <v>6</v>
      </c>
      <c r="G9" s="14" t="s">
        <v>6</v>
      </c>
      <c r="H9" s="14" t="s">
        <v>23</v>
      </c>
      <c r="I9" s="22" t="s">
        <v>14</v>
      </c>
      <c r="J9" s="12" t="s">
        <v>6</v>
      </c>
      <c r="K9" s="12" t="s">
        <v>6</v>
      </c>
      <c r="L9" s="12" t="s">
        <v>6</v>
      </c>
      <c r="M9" s="16">
        <v>6206.86</v>
      </c>
      <c r="N9" s="14" t="s">
        <v>6</v>
      </c>
      <c r="O9" s="14" t="s">
        <v>6</v>
      </c>
      <c r="P9" s="14" t="s">
        <v>23</v>
      </c>
    </row>
    <row r="10" spans="1:16" ht="12.75" x14ac:dyDescent="0.2">
      <c r="A10" s="11" t="s">
        <v>9</v>
      </c>
      <c r="B10" s="12">
        <v>3600</v>
      </c>
      <c r="C10" s="12">
        <v>1350</v>
      </c>
      <c r="D10" s="12">
        <v>630</v>
      </c>
      <c r="E10" s="13">
        <v>18351.490000000002</v>
      </c>
      <c r="F10" s="14">
        <f>B10*100/E10</f>
        <v>19.61693573655327</v>
      </c>
      <c r="G10" s="14">
        <f>C10*100/E10</f>
        <v>7.3563509012074766</v>
      </c>
      <c r="H10" s="14">
        <f>D10*100/E10</f>
        <v>3.4329637538968223</v>
      </c>
      <c r="I10" s="15" t="s">
        <v>9</v>
      </c>
      <c r="J10" s="12">
        <v>3600</v>
      </c>
      <c r="K10" s="12">
        <v>1350</v>
      </c>
      <c r="L10" s="12">
        <v>630</v>
      </c>
      <c r="M10" s="16">
        <v>18345.37</v>
      </c>
      <c r="N10" s="14">
        <f>J10*100/M10</f>
        <v>19.623479929813353</v>
      </c>
      <c r="O10" s="14">
        <f>K10*100/M10</f>
        <v>7.3588049736800079</v>
      </c>
      <c r="P10" s="14">
        <f>L10*100/M10</f>
        <v>3.434108987717337</v>
      </c>
    </row>
    <row r="11" spans="1:16" ht="12.75" x14ac:dyDescent="0.2">
      <c r="A11" s="11" t="s">
        <v>10</v>
      </c>
      <c r="B11" s="12">
        <v>1366</v>
      </c>
      <c r="C11" s="12">
        <v>233</v>
      </c>
      <c r="D11" s="12">
        <v>237</v>
      </c>
      <c r="E11" s="13">
        <v>7936.83</v>
      </c>
      <c r="F11" s="14">
        <f>B11*100/E11</f>
        <v>17.210901581613818</v>
      </c>
      <c r="G11" s="14">
        <f>C11*100/E11</f>
        <v>2.9356808700702928</v>
      </c>
      <c r="H11" s="14">
        <f>D11*100/E11</f>
        <v>2.9860788249212846</v>
      </c>
      <c r="I11" s="15" t="s">
        <v>10</v>
      </c>
      <c r="J11" s="12">
        <v>1366</v>
      </c>
      <c r="K11" s="12">
        <v>233</v>
      </c>
      <c r="L11" s="12">
        <v>238</v>
      </c>
      <c r="M11" s="19">
        <v>7932.48</v>
      </c>
      <c r="N11" s="14">
        <f>J11*100/M11</f>
        <v>17.220339666787687</v>
      </c>
      <c r="O11" s="14">
        <f>K11*100/M11</f>
        <v>2.937290733793215</v>
      </c>
      <c r="P11" s="14">
        <f>L11*100/M11</f>
        <v>3.0003227237887775</v>
      </c>
    </row>
    <row r="12" spans="1:16" ht="12.75" x14ac:dyDescent="0.2">
      <c r="A12" s="11" t="s">
        <v>21</v>
      </c>
      <c r="B12" s="12" t="s">
        <v>6</v>
      </c>
      <c r="C12" s="12" t="s">
        <v>6</v>
      </c>
      <c r="D12" s="12" t="s">
        <v>6</v>
      </c>
      <c r="E12" s="13">
        <v>5417.71</v>
      </c>
      <c r="F12" s="14" t="s">
        <v>6</v>
      </c>
      <c r="G12" s="14" t="s">
        <v>6</v>
      </c>
      <c r="H12" s="14" t="s">
        <v>6</v>
      </c>
      <c r="I12" s="15" t="s">
        <v>21</v>
      </c>
      <c r="J12" s="12" t="s">
        <v>6</v>
      </c>
      <c r="K12" s="12" t="s">
        <v>6</v>
      </c>
      <c r="L12" s="12" t="s">
        <v>6</v>
      </c>
      <c r="M12" s="19">
        <v>5416.15</v>
      </c>
      <c r="N12" s="14" t="s">
        <v>6</v>
      </c>
      <c r="O12" s="14" t="s">
        <v>6</v>
      </c>
      <c r="P12" s="14" t="s">
        <v>6</v>
      </c>
    </row>
    <row r="13" spans="1:16" ht="14.25" x14ac:dyDescent="0.2">
      <c r="A13" s="11" t="s">
        <v>32</v>
      </c>
      <c r="B13" s="12">
        <v>3952</v>
      </c>
      <c r="C13" s="12">
        <v>356</v>
      </c>
      <c r="D13" s="12">
        <v>958</v>
      </c>
      <c r="E13" s="13">
        <v>22501.82</v>
      </c>
      <c r="F13" s="14">
        <f>B13*100/E13</f>
        <v>17.563023790964465</v>
      </c>
      <c r="G13" s="14">
        <f>C13*100/E13</f>
        <v>1.5820942483763536</v>
      </c>
      <c r="H13" s="14">
        <f>D13*100/E13</f>
        <v>4.2574333987206368</v>
      </c>
      <c r="I13" s="15" t="s">
        <v>33</v>
      </c>
      <c r="J13" s="12">
        <v>3947</v>
      </c>
      <c r="K13" s="12">
        <v>356</v>
      </c>
      <c r="L13" s="12">
        <v>958</v>
      </c>
      <c r="M13" s="16">
        <v>22501.43</v>
      </c>
      <c r="N13" s="14">
        <f>J13*100/M13</f>
        <v>17.541107387397155</v>
      </c>
      <c r="O13" s="14">
        <f>K13*100/M13</f>
        <v>1.5821216696005542</v>
      </c>
      <c r="P13" s="14">
        <f>L13*100/M13</f>
        <v>4.2575071895430643</v>
      </c>
    </row>
    <row r="14" spans="1:16" ht="12.75" x14ac:dyDescent="0.2">
      <c r="A14" s="11" t="s">
        <v>11</v>
      </c>
      <c r="B14" s="12">
        <v>4229</v>
      </c>
      <c r="C14" s="12">
        <v>238</v>
      </c>
      <c r="D14" s="12">
        <v>950</v>
      </c>
      <c r="E14" s="13">
        <v>22985.01</v>
      </c>
      <c r="F14" s="14">
        <f>B14*100/E14</f>
        <v>18.398947836002684</v>
      </c>
      <c r="G14" s="14">
        <f>C14*100/E14</f>
        <v>1.0354574568381743</v>
      </c>
      <c r="H14" s="14">
        <f>D14*100/E14</f>
        <v>4.1331285041859891</v>
      </c>
      <c r="I14" s="15" t="s">
        <v>11</v>
      </c>
      <c r="J14" s="12">
        <v>4192</v>
      </c>
      <c r="K14" s="12">
        <v>238</v>
      </c>
      <c r="L14" s="12">
        <v>950</v>
      </c>
      <c r="M14" s="19">
        <v>22987.439999999999</v>
      </c>
      <c r="N14" s="14">
        <f>J14*100/M14</f>
        <v>18.236045423065814</v>
      </c>
      <c r="O14" s="14">
        <f>K14*100/M14</f>
        <v>1.0353479987332213</v>
      </c>
      <c r="P14" s="14">
        <f>L14*100/M14</f>
        <v>4.1326915915821862</v>
      </c>
    </row>
    <row r="15" spans="1:16" ht="12.75" x14ac:dyDescent="0.2">
      <c r="A15" s="11" t="s">
        <v>24</v>
      </c>
      <c r="B15" s="12">
        <v>1379</v>
      </c>
      <c r="C15" s="12">
        <v>180</v>
      </c>
      <c r="D15" s="12">
        <v>87</v>
      </c>
      <c r="E15" s="13">
        <v>8463.9699999999993</v>
      </c>
      <c r="F15" s="14">
        <f>B15*100/E15</f>
        <v>16.292590829126286</v>
      </c>
      <c r="G15" s="14">
        <f>C15*100/E15</f>
        <v>2.1266616020614442</v>
      </c>
      <c r="H15" s="14">
        <f>D15*100/E15</f>
        <v>1.0278864409963646</v>
      </c>
      <c r="I15" s="15" t="s">
        <v>24</v>
      </c>
      <c r="J15" s="12">
        <v>1379</v>
      </c>
      <c r="K15" s="12">
        <v>180</v>
      </c>
      <c r="L15" s="12">
        <v>87</v>
      </c>
      <c r="M15" s="19">
        <v>8464.2199999999993</v>
      </c>
      <c r="N15" s="14">
        <f>J15*100/M15</f>
        <v>16.292109609627349</v>
      </c>
      <c r="O15" s="14">
        <f>K15*100/M15</f>
        <v>2.1265987887838458</v>
      </c>
      <c r="P15" s="14">
        <f>L15*100/M15</f>
        <v>1.0278560812455253</v>
      </c>
    </row>
    <row r="16" spans="1:16" ht="14.25" x14ac:dyDescent="0.2">
      <c r="A16" s="11" t="s">
        <v>34</v>
      </c>
      <c r="B16" s="12">
        <v>1685</v>
      </c>
      <c r="C16" s="12">
        <v>101</v>
      </c>
      <c r="D16" s="12">
        <v>218</v>
      </c>
      <c r="E16" s="13">
        <v>9344.5400000000009</v>
      </c>
      <c r="F16" s="14">
        <f>B16*100/E16</f>
        <v>18.031920244335193</v>
      </c>
      <c r="G16" s="14">
        <f>C16*100/E16</f>
        <v>1.0808450710254329</v>
      </c>
      <c r="H16" s="14">
        <f>D16*100/E16</f>
        <v>2.3329131235994494</v>
      </c>
      <c r="I16" s="15" t="s">
        <v>34</v>
      </c>
      <c r="J16" s="12">
        <v>1685</v>
      </c>
      <c r="K16" s="12">
        <v>101</v>
      </c>
      <c r="L16" s="12">
        <v>218</v>
      </c>
      <c r="M16" s="19">
        <v>9344.2900000000009</v>
      </c>
      <c r="N16" s="14">
        <f>J16*100/M16</f>
        <v>18.03240267585873</v>
      </c>
      <c r="O16" s="14">
        <f>K16*100/M16</f>
        <v>1.0808739882858942</v>
      </c>
      <c r="P16" s="14">
        <f>L16*100/M16</f>
        <v>2.3329755390725242</v>
      </c>
    </row>
    <row r="17" spans="1:16" ht="12.75" x14ac:dyDescent="0.2">
      <c r="A17" s="11" t="s">
        <v>16</v>
      </c>
      <c r="B17" s="12" t="s">
        <v>6</v>
      </c>
      <c r="C17" s="12" t="s">
        <v>6</v>
      </c>
      <c r="D17" s="12" t="s">
        <v>6</v>
      </c>
      <c r="E17" s="13">
        <v>17236.490000000002</v>
      </c>
      <c r="F17" s="14" t="s">
        <v>6</v>
      </c>
      <c r="G17" s="14" t="s">
        <v>6</v>
      </c>
      <c r="H17" s="14" t="s">
        <v>6</v>
      </c>
      <c r="I17" s="15" t="s">
        <v>16</v>
      </c>
      <c r="J17" s="12" t="s">
        <v>6</v>
      </c>
      <c r="K17" s="12" t="s">
        <v>6</v>
      </c>
      <c r="L17" s="12" t="s">
        <v>6</v>
      </c>
      <c r="M17" s="16">
        <v>17231.72</v>
      </c>
      <c r="N17" s="14" t="s">
        <v>6</v>
      </c>
      <c r="O17" s="14" t="s">
        <v>6</v>
      </c>
      <c r="P17" s="14" t="s">
        <v>6</v>
      </c>
    </row>
    <row r="18" spans="1:16" ht="14.25" x14ac:dyDescent="0.2">
      <c r="A18" s="11" t="s">
        <v>35</v>
      </c>
      <c r="B18" s="12">
        <v>1015</v>
      </c>
      <c r="C18" s="12">
        <v>274</v>
      </c>
      <c r="D18" s="12">
        <v>184</v>
      </c>
      <c r="E18" s="13">
        <v>10828.89</v>
      </c>
      <c r="F18" s="14">
        <f>B18*100/E18</f>
        <v>9.3730751720628813</v>
      </c>
      <c r="G18" s="14">
        <f>C18*100/E18</f>
        <v>2.5302685686159894</v>
      </c>
      <c r="H18" s="14">
        <f>D18*100/E18</f>
        <v>1.6991584548370149</v>
      </c>
      <c r="I18" s="15" t="s">
        <v>35</v>
      </c>
      <c r="J18" s="12">
        <v>1015</v>
      </c>
      <c r="K18" s="12">
        <v>274</v>
      </c>
      <c r="L18" s="12">
        <v>184</v>
      </c>
      <c r="M18" s="19">
        <v>10831.5</v>
      </c>
      <c r="N18" s="14">
        <f>J18*100/M18</f>
        <v>9.3708165997322617</v>
      </c>
      <c r="O18" s="14">
        <f>K18*100/M18</f>
        <v>2.5296588653464434</v>
      </c>
      <c r="P18" s="14">
        <f>L18*100/M18</f>
        <v>1.6987490190647647</v>
      </c>
    </row>
    <row r="19" spans="1:16" ht="12.75" x14ac:dyDescent="0.2">
      <c r="A19" s="11" t="s">
        <v>25</v>
      </c>
      <c r="B19" s="12">
        <v>490</v>
      </c>
      <c r="C19" s="12">
        <v>46</v>
      </c>
      <c r="D19" s="12">
        <v>61</v>
      </c>
      <c r="E19" s="13">
        <v>4459.8</v>
      </c>
      <c r="F19" s="14" t="s">
        <v>6</v>
      </c>
      <c r="G19" s="14" t="s">
        <v>6</v>
      </c>
      <c r="H19" s="14" t="s">
        <v>6</v>
      </c>
      <c r="I19" s="15" t="s">
        <v>25</v>
      </c>
      <c r="J19" s="12">
        <v>490</v>
      </c>
      <c r="K19" s="12">
        <v>46</v>
      </c>
      <c r="L19" s="12">
        <v>61</v>
      </c>
      <c r="M19" s="19">
        <v>4460.4399999999996</v>
      </c>
      <c r="N19" s="14" t="s">
        <v>6</v>
      </c>
      <c r="O19" s="14" t="s">
        <v>6</v>
      </c>
      <c r="P19" s="14" t="s">
        <v>6</v>
      </c>
    </row>
    <row r="20" spans="1:16" ht="14.25" x14ac:dyDescent="0.2">
      <c r="A20" s="11" t="s">
        <v>36</v>
      </c>
      <c r="B20" s="12">
        <v>2245</v>
      </c>
      <c r="C20" s="12">
        <v>647</v>
      </c>
      <c r="D20" s="12">
        <v>690</v>
      </c>
      <c r="E20" s="13">
        <v>13667.85</v>
      </c>
      <c r="F20" s="14">
        <f>B20*100/E20</f>
        <v>16.425407068412369</v>
      </c>
      <c r="G20" s="14">
        <f>C20*100/E20</f>
        <v>4.7337364691593775</v>
      </c>
      <c r="H20" s="14">
        <f>D20*100/E20</f>
        <v>5.0483433751467857</v>
      </c>
      <c r="I20" s="15" t="s">
        <v>37</v>
      </c>
      <c r="J20" s="12">
        <v>2245</v>
      </c>
      <c r="K20" s="12">
        <v>647</v>
      </c>
      <c r="L20" s="12">
        <v>690</v>
      </c>
      <c r="M20" s="16">
        <v>13670.6</v>
      </c>
      <c r="N20" s="14">
        <f>J20*100/M20</f>
        <v>16.422102906968238</v>
      </c>
      <c r="O20" s="14">
        <f>K20*100/M20</f>
        <v>4.7327842230772603</v>
      </c>
      <c r="P20" s="14">
        <f>L20*100/M20</f>
        <v>5.0473278422307724</v>
      </c>
    </row>
    <row r="21" spans="1:16" ht="14.25" x14ac:dyDescent="0.2">
      <c r="A21" s="11" t="s">
        <v>38</v>
      </c>
      <c r="B21" s="12">
        <v>680</v>
      </c>
      <c r="C21" s="12">
        <v>125</v>
      </c>
      <c r="D21" s="12">
        <v>1198</v>
      </c>
      <c r="E21" s="13">
        <v>19541.03</v>
      </c>
      <c r="F21" s="14">
        <f>B21*100/E21</f>
        <v>3.4798575100698379</v>
      </c>
      <c r="G21" s="14">
        <f>C21*100/E21</f>
        <v>0.63967968935107311</v>
      </c>
      <c r="H21" s="14">
        <f>D21*100/E21</f>
        <v>6.1306901427406846</v>
      </c>
      <c r="I21" s="15" t="s">
        <v>38</v>
      </c>
      <c r="J21" s="12">
        <v>680</v>
      </c>
      <c r="K21" s="12">
        <v>125</v>
      </c>
      <c r="L21" s="12">
        <v>1198</v>
      </c>
      <c r="M21" s="19">
        <v>19540.52</v>
      </c>
      <c r="N21" s="14">
        <f>J21*100/M21</f>
        <v>3.479948333002397</v>
      </c>
      <c r="O21" s="14">
        <f>K21*100/M21</f>
        <v>0.63969638474308765</v>
      </c>
      <c r="P21" s="14">
        <f>L21*100/M21</f>
        <v>6.1308501513777527</v>
      </c>
    </row>
    <row r="22" spans="1:16" ht="14.25" x14ac:dyDescent="0.2">
      <c r="A22" s="11" t="s">
        <v>39</v>
      </c>
      <c r="B22" s="12">
        <v>955</v>
      </c>
      <c r="C22" s="12">
        <v>140</v>
      </c>
      <c r="D22" s="12">
        <v>344</v>
      </c>
      <c r="E22" s="13">
        <v>10071.59</v>
      </c>
      <c r="F22" s="14">
        <f>B22*100/E22</f>
        <v>9.4821175206695258</v>
      </c>
      <c r="G22" s="14">
        <f>C22*100/E22</f>
        <v>1.3900486417735431</v>
      </c>
      <c r="H22" s="14">
        <f>D22*100/E22</f>
        <v>3.4155480912149918</v>
      </c>
      <c r="I22" s="15" t="s">
        <v>39</v>
      </c>
      <c r="J22" s="12">
        <v>955</v>
      </c>
      <c r="K22" s="12">
        <v>140</v>
      </c>
      <c r="L22" s="12">
        <v>344</v>
      </c>
      <c r="M22" s="19">
        <v>10073.11</v>
      </c>
      <c r="N22" s="14">
        <f>J22*100/M22</f>
        <v>9.4806866995396657</v>
      </c>
      <c r="O22" s="14">
        <f>K22*100/M22</f>
        <v>1.3898388878906316</v>
      </c>
      <c r="P22" s="14">
        <f>L22*100/M22</f>
        <v>3.4150326959598374</v>
      </c>
    </row>
    <row r="23" spans="1:16" ht="12.75" x14ac:dyDescent="0.2">
      <c r="A23" s="11" t="s">
        <v>12</v>
      </c>
      <c r="B23" s="12" t="s">
        <v>6</v>
      </c>
      <c r="C23" s="12" t="s">
        <v>6</v>
      </c>
      <c r="D23" s="12">
        <v>503</v>
      </c>
      <c r="E23" s="13">
        <v>15212.65</v>
      </c>
      <c r="F23" s="14" t="s">
        <v>6</v>
      </c>
      <c r="G23" s="14" t="s">
        <v>6</v>
      </c>
      <c r="H23" s="14">
        <f>D23*100/E23</f>
        <v>3.3064587695109005</v>
      </c>
      <c r="I23" s="15" t="s">
        <v>12</v>
      </c>
      <c r="J23" s="12" t="s">
        <v>6</v>
      </c>
      <c r="K23" s="12" t="s">
        <v>6</v>
      </c>
      <c r="L23" s="12">
        <v>503</v>
      </c>
      <c r="M23" s="19">
        <v>15221.61</v>
      </c>
      <c r="N23" s="14" t="s">
        <v>6</v>
      </c>
      <c r="O23" s="14" t="s">
        <v>6</v>
      </c>
      <c r="P23" s="14">
        <f>L23*100/M23</f>
        <v>3.3045124661583105</v>
      </c>
    </row>
    <row r="24" spans="1:16" ht="12.75" x14ac:dyDescent="0.2">
      <c r="A24" s="17" t="s">
        <v>22</v>
      </c>
      <c r="B24" s="12">
        <v>1649</v>
      </c>
      <c r="C24" s="12" t="s">
        <v>6</v>
      </c>
      <c r="D24" s="12" t="s">
        <v>6</v>
      </c>
      <c r="E24" s="13">
        <v>25824.33</v>
      </c>
      <c r="F24" s="14">
        <f>B24*100/E24</f>
        <v>6.3854512391996225</v>
      </c>
      <c r="G24" s="14" t="s">
        <v>6</v>
      </c>
      <c r="H24" s="14" t="s">
        <v>6</v>
      </c>
      <c r="I24" s="18" t="s">
        <v>22</v>
      </c>
      <c r="J24" s="23">
        <v>1649</v>
      </c>
      <c r="K24" s="23">
        <v>1649</v>
      </c>
      <c r="L24" s="23">
        <v>381</v>
      </c>
      <c r="M24" s="24">
        <v>25832.55</v>
      </c>
      <c r="N24" s="14">
        <f>J24*100/M24</f>
        <v>6.3834193682001974</v>
      </c>
      <c r="O24" s="14">
        <f>K24*100/M24</f>
        <v>6.3834193682001974</v>
      </c>
      <c r="P24" s="14">
        <f>L24*100/M24</f>
        <v>1.474883431949227</v>
      </c>
    </row>
    <row r="25" spans="1:16" ht="14.25" x14ac:dyDescent="0.2">
      <c r="A25" s="11" t="s">
        <v>40</v>
      </c>
      <c r="B25" s="23" t="s">
        <v>6</v>
      </c>
      <c r="C25" s="23" t="s">
        <v>6</v>
      </c>
      <c r="D25" s="23" t="s">
        <v>6</v>
      </c>
      <c r="E25" s="13">
        <v>24106.3</v>
      </c>
      <c r="F25" s="14" t="s">
        <v>6</v>
      </c>
      <c r="G25" s="14" t="s">
        <v>6</v>
      </c>
      <c r="H25" s="14" t="s">
        <v>6</v>
      </c>
      <c r="I25" s="15" t="s">
        <v>40</v>
      </c>
      <c r="J25" s="25" t="s">
        <v>6</v>
      </c>
      <c r="K25" s="25" t="s">
        <v>6</v>
      </c>
      <c r="L25" s="25" t="s">
        <v>6</v>
      </c>
      <c r="M25" s="19">
        <v>24099.45</v>
      </c>
      <c r="N25" s="14" t="s">
        <v>6</v>
      </c>
      <c r="O25" s="14" t="s">
        <v>6</v>
      </c>
      <c r="P25" s="14" t="s">
        <v>6</v>
      </c>
    </row>
    <row r="26" spans="1:16" ht="14.25" x14ac:dyDescent="0.2">
      <c r="A26" s="26" t="s">
        <v>41</v>
      </c>
      <c r="B26" s="27">
        <f>B4+B5+B6+B10+B11+B14+B15+B19</f>
        <v>25322</v>
      </c>
      <c r="C26" s="27">
        <f t="shared" ref="C26:E26" si="0">C4+C5+C6+C10+C11+C14+C15+C19</f>
        <v>5027</v>
      </c>
      <c r="D26" s="27">
        <f t="shared" si="0"/>
        <v>4307</v>
      </c>
      <c r="E26" s="27">
        <f t="shared" si="0"/>
        <v>114710.25</v>
      </c>
      <c r="F26" s="28">
        <f t="shared" ref="F26" si="1">B26*100/E26</f>
        <v>22.074749205062322</v>
      </c>
      <c r="G26" s="28">
        <f t="shared" ref="G26" si="2">C26*100/E26</f>
        <v>4.3823459542630232</v>
      </c>
      <c r="H26" s="28">
        <f t="shared" ref="H26" si="3">D26*100/E26</f>
        <v>3.7546775462524056</v>
      </c>
      <c r="I26" s="26" t="s">
        <v>41</v>
      </c>
      <c r="J26" s="27">
        <f>J4+J5+J6+J10+J11+J14+J15+J19</f>
        <v>24999</v>
      </c>
      <c r="K26" s="27">
        <f t="shared" ref="K26:M26" si="4">K4+K5+K6+K10+K11+K14+K15+K19</f>
        <v>4991</v>
      </c>
      <c r="L26" s="27">
        <f t="shared" si="4"/>
        <v>4249</v>
      </c>
      <c r="M26" s="27">
        <f t="shared" si="4"/>
        <v>114700.59999999999</v>
      </c>
      <c r="N26" s="28">
        <f t="shared" ref="N26" si="5">J26*100/M26</f>
        <v>21.795003687862142</v>
      </c>
      <c r="O26" s="28">
        <f t="shared" ref="O26" si="6">K26*100/M26</f>
        <v>4.3513285893883733</v>
      </c>
      <c r="P26" s="28">
        <f t="shared" ref="P26" si="7">L26*100/M26</f>
        <v>3.704427003869204</v>
      </c>
    </row>
    <row r="27" spans="1:16" x14ac:dyDescent="0.2">
      <c r="J27" s="32"/>
      <c r="K27" s="33"/>
      <c r="L27" s="33"/>
      <c r="M27" s="33"/>
    </row>
    <row r="28" spans="1:16" ht="18" x14ac:dyDescent="0.2">
      <c r="I28" s="31"/>
      <c r="J28" s="1"/>
      <c r="K28" s="1"/>
      <c r="L28" s="33"/>
      <c r="M28" s="33"/>
    </row>
    <row r="29" spans="1:16" x14ac:dyDescent="0.2">
      <c r="J29" s="33"/>
      <c r="K29" s="33"/>
      <c r="L29" s="33"/>
      <c r="M29" s="33"/>
    </row>
    <row r="30" spans="1:16" x14ac:dyDescent="0.2">
      <c r="J30" s="34"/>
      <c r="K30" s="33"/>
      <c r="L30" s="33"/>
      <c r="M30" s="33"/>
    </row>
    <row r="31" spans="1:16" x14ac:dyDescent="0.2">
      <c r="I31" s="33"/>
      <c r="J31" s="33"/>
      <c r="K31" s="33"/>
    </row>
    <row r="32" spans="1:16" x14ac:dyDescent="0.2">
      <c r="I32" s="35"/>
      <c r="J32" s="32"/>
      <c r="K32" s="33"/>
      <c r="L32" s="33"/>
      <c r="M32" s="33"/>
    </row>
    <row r="33" spans="9:13" x14ac:dyDescent="0.2">
      <c r="I33" s="35"/>
      <c r="J33" s="32"/>
      <c r="K33" s="33"/>
      <c r="L33" s="33"/>
      <c r="M33" s="33"/>
    </row>
    <row r="34" spans="9:13" x14ac:dyDescent="0.2">
      <c r="I34" s="35"/>
      <c r="J34" s="32"/>
      <c r="K34" s="33"/>
      <c r="L34" s="33"/>
      <c r="M34" s="33"/>
    </row>
    <row r="35" spans="9:13" x14ac:dyDescent="0.2">
      <c r="I35" s="35"/>
      <c r="J35" s="1"/>
      <c r="K35" s="1"/>
      <c r="L35" s="33"/>
      <c r="M35" s="33"/>
    </row>
    <row r="36" spans="9:13" x14ac:dyDescent="0.2">
      <c r="I36" s="35"/>
      <c r="J36" s="32"/>
      <c r="K36" s="34"/>
      <c r="L36" s="33"/>
      <c r="M36" s="33"/>
    </row>
    <row r="37" spans="9:13" x14ac:dyDescent="0.2">
      <c r="I37" s="35"/>
      <c r="J37" s="36"/>
      <c r="K37" s="36"/>
      <c r="L37" s="33"/>
      <c r="M37" s="33"/>
    </row>
    <row r="38" spans="9:13" x14ac:dyDescent="0.2">
      <c r="I38" s="35"/>
      <c r="J38" s="30"/>
      <c r="K38" s="30"/>
      <c r="L38" s="33"/>
      <c r="M38" s="33"/>
    </row>
    <row r="39" spans="9:13" ht="27.75" customHeight="1" x14ac:dyDescent="0.2">
      <c r="I39" s="37"/>
      <c r="J39" s="38"/>
      <c r="K39" s="38"/>
      <c r="L39" s="33"/>
      <c r="M39" s="33"/>
    </row>
    <row r="40" spans="9:13" x14ac:dyDescent="0.2">
      <c r="I40" s="35"/>
      <c r="J40" s="45"/>
      <c r="K40" s="45"/>
      <c r="L40" s="33"/>
      <c r="M40" s="33"/>
    </row>
    <row r="41" spans="9:13" ht="39" customHeight="1" x14ac:dyDescent="0.2">
      <c r="I41" s="35"/>
      <c r="J41" s="45"/>
      <c r="K41" s="45"/>
      <c r="L41" s="33"/>
      <c r="M41" s="33"/>
    </row>
    <row r="42" spans="9:13" x14ac:dyDescent="0.2">
      <c r="I42" s="39"/>
      <c r="J42" s="32"/>
      <c r="K42" s="33"/>
      <c r="L42" s="33"/>
      <c r="M42" s="33"/>
    </row>
    <row r="43" spans="9:13" x14ac:dyDescent="0.2">
      <c r="I43" s="35"/>
      <c r="J43" s="32"/>
      <c r="K43" s="33"/>
      <c r="L43" s="33"/>
      <c r="M43" s="33"/>
    </row>
    <row r="44" spans="9:13" x14ac:dyDescent="0.2">
      <c r="I44" s="40"/>
      <c r="J44" s="32"/>
      <c r="K44" s="33"/>
      <c r="L44" s="33"/>
      <c r="M44" s="33"/>
    </row>
    <row r="45" spans="9:13" x14ac:dyDescent="0.2">
      <c r="J45" s="32"/>
      <c r="K45" s="33"/>
      <c r="L45" s="33"/>
      <c r="M45" s="33"/>
    </row>
    <row r="46" spans="9:13" x14ac:dyDescent="0.2">
      <c r="J46" s="32"/>
      <c r="K46" s="33"/>
      <c r="L46" s="33"/>
      <c r="M46" s="33"/>
    </row>
    <row r="47" spans="9:13" x14ac:dyDescent="0.2">
      <c r="J47" s="41"/>
      <c r="K47" s="33"/>
      <c r="L47" s="33"/>
      <c r="M47" s="33"/>
    </row>
  </sheetData>
  <sheetProtection selectLockedCells="1" selectUnlockedCells="1"/>
  <mergeCells count="9">
    <mergeCell ref="I2:I3"/>
    <mergeCell ref="J40:K41"/>
    <mergeCell ref="I1:P1"/>
    <mergeCell ref="A2:A3"/>
    <mergeCell ref="B3:D3"/>
    <mergeCell ref="A1:H1"/>
    <mergeCell ref="F3:H3"/>
    <mergeCell ref="J3:L3"/>
    <mergeCell ref="N3:P3"/>
  </mergeCells>
  <pageMargins left="0.75" right="0.75" top="1" bottom="1" header="0.51180555555555551" footer="0.51180555555555551"/>
  <pageSetup paperSize="9" scale="8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5" sqref="B5"/>
    </sheetView>
  </sheetViews>
  <sheetFormatPr defaultColWidth="9" defaultRowHeight="12.75" x14ac:dyDescent="0.2"/>
  <cols>
    <col min="1" max="1" width="9" style="3"/>
    <col min="2" max="2" width="158" style="3" customWidth="1"/>
    <col min="3" max="16384" width="9" style="3"/>
  </cols>
  <sheetData>
    <row r="1" spans="1:2" x14ac:dyDescent="0.2">
      <c r="A1" s="3" t="s">
        <v>17</v>
      </c>
      <c r="B1" s="42" t="s">
        <v>26</v>
      </c>
    </row>
    <row r="2" spans="1:2" x14ac:dyDescent="0.2">
      <c r="A2" s="3" t="s">
        <v>18</v>
      </c>
      <c r="B2" s="3" t="s">
        <v>27</v>
      </c>
    </row>
    <row r="3" spans="1:2" ht="108" x14ac:dyDescent="0.2">
      <c r="A3" s="4" t="s">
        <v>19</v>
      </c>
      <c r="B3" s="5" t="s">
        <v>42</v>
      </c>
    </row>
    <row r="6" spans="1:2" x14ac:dyDescent="0.2">
      <c r="B6" s="5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</dc:creator>
  <cp:lastModifiedBy>Buscemi Simona</cp:lastModifiedBy>
  <dcterms:created xsi:type="dcterms:W3CDTF">2021-02-04T15:52:39Z</dcterms:created>
  <dcterms:modified xsi:type="dcterms:W3CDTF">2025-12-29T13:24:32Z</dcterms:modified>
</cp:coreProperties>
</file>