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isprambiente-my.sharepoint.com/personal/marco_dantona_isprambiente_it/Documents/SINA/Annuario/2025/ADA IMPERMEABILIZZAZIONE E CONSUMO DI SUOLO/"/>
    </mc:Choice>
  </mc:AlternateContent>
  <xr:revisionPtr revIDLastSave="17" documentId="8_{D01813CF-4D78-48D0-B766-F69882AABAE2}" xr6:coauthVersionLast="47" xr6:coauthVersionMax="47" xr10:uidLastSave="{6B645428-5AE2-41A3-A9D1-C422969562B0}"/>
  <bookViews>
    <workbookView xWindow="1460" yWindow="3450" windowWidth="30560" windowHeight="16460" xr2:uid="{BF847744-CB4D-4420-99F1-BB8D8ADF1332}"/>
  </bookViews>
  <sheets>
    <sheet name="Tabella 3" sheetId="1" r:id="rId1"/>
    <sheet name="Metadati"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7" i="1" l="1"/>
  <c r="B24" i="1"/>
  <c r="C17" i="1"/>
  <c r="B17" i="1"/>
  <c r="D12" i="1"/>
  <c r="C12" i="1"/>
  <c r="B12" i="1"/>
  <c r="D7" i="1"/>
  <c r="C7" i="1"/>
  <c r="B7" i="1"/>
  <c r="G3" i="1"/>
  <c r="H3" i="1" s="1"/>
  <c r="G25" i="1"/>
  <c r="H25" i="1" s="1"/>
  <c r="G26" i="1"/>
  <c r="H26" i="1" s="1"/>
  <c r="G21" i="1"/>
  <c r="G10" i="1"/>
  <c r="H10" i="1" s="1"/>
  <c r="G19" i="1"/>
  <c r="H19" i="1" s="1"/>
  <c r="G20" i="1"/>
  <c r="H20" i="1" s="1"/>
  <c r="G22" i="1"/>
  <c r="H22" i="1" s="1"/>
  <c r="G23" i="1"/>
  <c r="H23" i="1" s="1"/>
  <c r="G18" i="1"/>
  <c r="H18" i="1" s="1"/>
  <c r="G14" i="1"/>
  <c r="H14" i="1" s="1"/>
  <c r="G15" i="1"/>
  <c r="H15" i="1" s="1"/>
  <c r="G16" i="1"/>
  <c r="H16" i="1" s="1"/>
  <c r="G13" i="1"/>
  <c r="G9" i="1"/>
  <c r="H9" i="1" s="1"/>
  <c r="G11" i="1"/>
  <c r="H11" i="1" s="1"/>
  <c r="G8" i="1"/>
  <c r="H8" i="1" s="1"/>
  <c r="G4" i="1"/>
  <c r="H4" i="1" s="1"/>
  <c r="G5" i="1"/>
  <c r="H5" i="1" s="1"/>
  <c r="G6" i="1"/>
  <c r="H6" i="1" s="1"/>
  <c r="D27" i="1"/>
  <c r="E26" i="1"/>
  <c r="E25" i="1"/>
  <c r="F25" i="1" s="1"/>
  <c r="E19" i="1"/>
  <c r="F19" i="1" s="1"/>
  <c r="E20" i="1"/>
  <c r="F20" i="1" s="1"/>
  <c r="E21" i="1"/>
  <c r="F21" i="1" s="1"/>
  <c r="E22" i="1"/>
  <c r="F22" i="1" s="1"/>
  <c r="E23" i="1"/>
  <c r="F23" i="1" s="1"/>
  <c r="E18" i="1"/>
  <c r="E14" i="1"/>
  <c r="F14" i="1" s="1"/>
  <c r="E15" i="1"/>
  <c r="F15" i="1" s="1"/>
  <c r="E16" i="1"/>
  <c r="F16" i="1" s="1"/>
  <c r="E13" i="1"/>
  <c r="E9" i="1"/>
  <c r="F9" i="1" s="1"/>
  <c r="E10" i="1"/>
  <c r="F10" i="1" s="1"/>
  <c r="E11" i="1"/>
  <c r="F11" i="1" s="1"/>
  <c r="E8" i="1"/>
  <c r="E4" i="1"/>
  <c r="F4" i="1" s="1"/>
  <c r="E5" i="1"/>
  <c r="F5" i="1" s="1"/>
  <c r="E6" i="1"/>
  <c r="F6" i="1" s="1"/>
  <c r="E3" i="1"/>
  <c r="F3" i="1" s="1"/>
  <c r="C27" i="1"/>
  <c r="C24" i="1"/>
  <c r="D17" i="1"/>
  <c r="D24" i="1"/>
  <c r="F26" i="1"/>
  <c r="E17" i="1" l="1"/>
  <c r="F17" i="1" s="1"/>
  <c r="C28" i="1"/>
  <c r="E12" i="1"/>
  <c r="B28" i="1"/>
  <c r="E27" i="1"/>
  <c r="F27" i="1" s="1"/>
  <c r="F12" i="1"/>
  <c r="G27" i="1"/>
  <c r="H27" i="1" s="1"/>
  <c r="G17" i="1"/>
  <c r="H17" i="1" s="1"/>
  <c r="G24" i="1"/>
  <c r="H24" i="1" s="1"/>
  <c r="D28" i="1"/>
  <c r="E24" i="1"/>
  <c r="F24" i="1" s="1"/>
  <c r="G7" i="1"/>
  <c r="H7" i="1" s="1"/>
  <c r="G12" i="1"/>
  <c r="H12" i="1" s="1"/>
  <c r="E7" i="1"/>
  <c r="F8" i="1"/>
  <c r="F13" i="1"/>
  <c r="F18" i="1"/>
  <c r="H13" i="1"/>
  <c r="H21" i="1"/>
  <c r="F7" i="1" l="1"/>
  <c r="E28" i="1"/>
  <c r="F28" i="1" s="1"/>
  <c r="G28" i="1"/>
  <c r="H28" i="1" s="1"/>
</calcChain>
</file>

<file path=xl/sharedStrings.xml><?xml version="1.0" encoding="utf-8"?>
<sst xmlns="http://schemas.openxmlformats.org/spreadsheetml/2006/main" count="48" uniqueCount="43">
  <si>
    <t>Piemonte</t>
  </si>
  <si>
    <t>Lombardia</t>
  </si>
  <si>
    <t>Veneto</t>
  </si>
  <si>
    <t>Friuli-Venezia Giulia</t>
  </si>
  <si>
    <t>Liguria</t>
  </si>
  <si>
    <t>Emilia-Romagna</t>
  </si>
  <si>
    <t>Toscana</t>
  </si>
  <si>
    <t>Umbria</t>
  </si>
  <si>
    <t>Marche</t>
  </si>
  <si>
    <t>Lazio</t>
  </si>
  <si>
    <t>Abruzzo</t>
  </si>
  <si>
    <t>Molise</t>
  </si>
  <si>
    <t>Campania</t>
  </si>
  <si>
    <t>Puglia</t>
  </si>
  <si>
    <t>Basilicata</t>
  </si>
  <si>
    <t>Calabria</t>
  </si>
  <si>
    <t>Sicilia</t>
  </si>
  <si>
    <t>Sardegna</t>
  </si>
  <si>
    <t>Titolo</t>
  </si>
  <si>
    <t>Fonte</t>
  </si>
  <si>
    <t>Legenda</t>
  </si>
  <si>
    <t>Note</t>
  </si>
  <si>
    <t>Suolo consumato 2012</t>
  </si>
  <si>
    <t>Suolo consumato 2006</t>
  </si>
  <si>
    <t>Regione/Ripartizione</t>
  </si>
  <si>
    <t>Valle d'Aosta</t>
  </si>
  <si>
    <t>Nord-Ovest</t>
  </si>
  <si>
    <t>Trentino-Alto Adige</t>
  </si>
  <si>
    <t>Nord-Est</t>
  </si>
  <si>
    <t>Centro</t>
  </si>
  <si>
    <t>Sud</t>
  </si>
  <si>
    <t>Isole</t>
  </si>
  <si>
    <t>ITALIA</t>
  </si>
  <si>
    <t>(ha)</t>
  </si>
  <si>
    <t>(%)</t>
  </si>
  <si>
    <t>Durante l’aggiornamento dei dati sono state parzialmente riviste anche le cartografie degli anni precedenti sulla base dei nuovi dati satellitari disponibili, aggiornando, di conseguenza, le stime relative (anch’esse disponibili per il download sullo stesso sito). Tra le classi di consumo di suolo sono ora esclusi ponti, viadotti, strade minori, corpi idrici artificiali e serre non pavimentate, che nel passato erano, invece, considerate nella cartografia, portando, quindi, a una leggera revisione al ribasso dei valori di suolo consumato. I cambiamenti da un anno all’altro sono stati adeguati al nuovo sistema di classificazione assicurando la correttezza delle stime del consumo di suolo, mentre i dati degli anni precedenti sono in fase di revisione e potranno portare a futuri e ulteriori aggiornamenti per le stime del suolo consumato e al rilascio di nuove versioni delle cartografie.</t>
  </si>
  <si>
    <t>Elaborazione ISPRA su cartografia SNPA</t>
  </si>
  <si>
    <t>Suolo consumato 2024</t>
  </si>
  <si>
    <t>Consumo di suolo 2012-2024</t>
  </si>
  <si>
    <t>Incremento di suolo consumato 2012-2024</t>
  </si>
  <si>
    <t>Consumo di suolo 2006-2024</t>
  </si>
  <si>
    <t>Incremento di suolo consumato 2006-2024</t>
  </si>
  <si>
    <t>Tabella 3: Variazione di suolo consumato dal 2006 al 2024 a livello regionale e di ripartizione geografica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</si>
</sst>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indexed="8"/>
      <name val="Calibri"/>
      <family val="2"/>
    </font>
    <font>
      <b/>
      <sz val="11"/>
      <color theme="1"/>
      <name val="Calibri"/>
      <family val="2"/>
      <scheme val="minor"/>
    </font>
    <font>
      <b/>
      <i/>
      <sz val="11"/>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4">
    <xf numFmtId="0" fontId="0" fillId="0" borderId="0" xfId="0"/>
    <xf numFmtId="0" fontId="1" fillId="0" borderId="0" xfId="1"/>
    <xf numFmtId="0" fontId="1" fillId="0" borderId="0" xfId="1" applyAlignment="1">
      <alignment horizontal="left" vertical="center" wrapText="1"/>
    </xf>
    <xf numFmtId="0" fontId="2" fillId="0" borderId="0" xfId="0" applyFont="1"/>
    <xf numFmtId="0" fontId="2" fillId="0" borderId="2" xfId="0" applyFont="1" applyBorder="1"/>
    <xf numFmtId="0" fontId="2" fillId="0" borderId="3" xfId="0" applyFont="1" applyBorder="1"/>
    <xf numFmtId="0" fontId="2" fillId="0" borderId="1" xfId="0" applyFont="1" applyBorder="1"/>
    <xf numFmtId="0" fontId="3" fillId="0" borderId="1" xfId="0" applyFont="1" applyBorder="1"/>
    <xf numFmtId="3" fontId="0" fillId="0" borderId="0" xfId="0" applyNumberFormat="1"/>
    <xf numFmtId="4" fontId="0" fillId="0" borderId="1" xfId="0" applyNumberFormat="1" applyBorder="1"/>
    <xf numFmtId="4" fontId="2" fillId="0" borderId="1" xfId="0" applyNumberFormat="1" applyFont="1" applyBorder="1"/>
    <xf numFmtId="3" fontId="0" fillId="0" borderId="1" xfId="0" applyNumberFormat="1" applyBorder="1"/>
    <xf numFmtId="3" fontId="2" fillId="0" borderId="1" xfId="0" applyNumberFormat="1" applyFont="1" applyBorder="1"/>
    <xf numFmtId="0" fontId="1" fillId="0" borderId="0" xfId="1" applyAlignment="1">
      <alignment horizontal="center" vertical="center" wrapText="1"/>
    </xf>
  </cellXfs>
  <cellStyles count="2">
    <cellStyle name="Normale" xfId="0" builtinId="0"/>
    <cellStyle name="Normale 2" xfId="1" xr:uid="{FF1AFF3F-F140-4671-9BBC-6DC7BF4DDE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A2E0F-238E-4ECD-9542-4028B9C51C5D}">
  <dimension ref="A1:I30"/>
  <sheetViews>
    <sheetView tabSelected="1" topLeftCell="F1" zoomScale="115" zoomScaleNormal="115" workbookViewId="0">
      <selection activeCell="J19" sqref="J19"/>
    </sheetView>
  </sheetViews>
  <sheetFormatPr defaultRowHeight="14.5" x14ac:dyDescent="0.35"/>
  <cols>
    <col min="1" max="1" width="20.1796875" style="3" bestFit="1" customWidth="1"/>
    <col min="2" max="4" width="20.81640625" bestFit="1" customWidth="1"/>
    <col min="5" max="5" width="26.453125" bestFit="1" customWidth="1"/>
    <col min="6" max="6" width="39" bestFit="1" customWidth="1"/>
    <col min="7" max="7" width="26.453125" bestFit="1" customWidth="1"/>
    <col min="8" max="8" width="39" bestFit="1" customWidth="1"/>
  </cols>
  <sheetData>
    <row r="1" spans="1:9" x14ac:dyDescent="0.35">
      <c r="A1" s="4" t="s">
        <v>24</v>
      </c>
      <c r="B1" s="4" t="s">
        <v>37</v>
      </c>
      <c r="C1" s="4" t="s">
        <v>22</v>
      </c>
      <c r="D1" s="4" t="s">
        <v>23</v>
      </c>
      <c r="E1" s="4" t="s">
        <v>38</v>
      </c>
      <c r="F1" s="4" t="s">
        <v>39</v>
      </c>
      <c r="G1" s="4" t="s">
        <v>40</v>
      </c>
      <c r="H1" s="4" t="s">
        <v>41</v>
      </c>
    </row>
    <row r="2" spans="1:9" s="3" customFormat="1" x14ac:dyDescent="0.35">
      <c r="A2" s="5"/>
      <c r="B2" s="5" t="s">
        <v>33</v>
      </c>
      <c r="C2" s="5" t="s">
        <v>33</v>
      </c>
      <c r="D2" s="5" t="s">
        <v>33</v>
      </c>
      <c r="E2" s="5" t="s">
        <v>33</v>
      </c>
      <c r="F2" s="5" t="s">
        <v>34</v>
      </c>
      <c r="G2" s="5" t="s">
        <v>33</v>
      </c>
      <c r="H2" s="5" t="s">
        <v>34</v>
      </c>
    </row>
    <row r="3" spans="1:9" x14ac:dyDescent="0.35">
      <c r="A3" s="6" t="s">
        <v>0</v>
      </c>
      <c r="B3" s="11">
        <v>171135.69</v>
      </c>
      <c r="C3" s="11">
        <v>165848.42000000001</v>
      </c>
      <c r="D3" s="11">
        <v>160662.71</v>
      </c>
      <c r="E3" s="11">
        <f>B3-C3</f>
        <v>5287.2699999999895</v>
      </c>
      <c r="F3" s="9">
        <f>E3*100/(C3)</f>
        <v>3.1880134884613245</v>
      </c>
      <c r="G3" s="11">
        <f>B3-D3</f>
        <v>10472.98000000001</v>
      </c>
      <c r="H3" s="9">
        <f>G3*100/(D3)</f>
        <v>6.5186128131412762</v>
      </c>
    </row>
    <row r="4" spans="1:9" x14ac:dyDescent="0.35">
      <c r="A4" s="6" t="s">
        <v>25</v>
      </c>
      <c r="B4" s="11">
        <v>7051.43</v>
      </c>
      <c r="C4" s="11">
        <v>6853.33</v>
      </c>
      <c r="D4" s="11">
        <v>6797.64</v>
      </c>
      <c r="E4" s="11">
        <f>B4-C4</f>
        <v>198.10000000000036</v>
      </c>
      <c r="F4" s="9">
        <f>E4*100/(C4)</f>
        <v>2.8905656082517601</v>
      </c>
      <c r="G4" s="11">
        <f>B4-D4</f>
        <v>253.78999999999996</v>
      </c>
      <c r="H4" s="9">
        <f>G4*100/(D4)</f>
        <v>3.7335016270352646</v>
      </c>
    </row>
    <row r="5" spans="1:9" x14ac:dyDescent="0.35">
      <c r="A5" s="6" t="s">
        <v>1</v>
      </c>
      <c r="B5" s="11">
        <v>291197.77</v>
      </c>
      <c r="C5" s="11">
        <v>283095.78999999998</v>
      </c>
      <c r="D5" s="11">
        <v>274978.14</v>
      </c>
      <c r="E5" s="11">
        <f>B5-C5</f>
        <v>8101.9800000000396</v>
      </c>
      <c r="F5" s="9">
        <f>E5*100/(C5)</f>
        <v>2.8619217544704711</v>
      </c>
      <c r="G5" s="11">
        <f>B5-D5</f>
        <v>16219.630000000005</v>
      </c>
      <c r="H5" s="9">
        <f>G5*100/(D5)</f>
        <v>5.8985161511384154</v>
      </c>
    </row>
    <row r="6" spans="1:9" x14ac:dyDescent="0.35">
      <c r="A6" s="6" t="s">
        <v>4</v>
      </c>
      <c r="B6" s="11">
        <v>39524.28</v>
      </c>
      <c r="C6" s="11">
        <v>39079.47</v>
      </c>
      <c r="D6" s="11">
        <v>38650.89</v>
      </c>
      <c r="E6" s="11">
        <f>B6-C6</f>
        <v>444.80999999999767</v>
      </c>
      <c r="F6" s="9">
        <f t="shared" ref="F6:F28" si="0">E6*100/(C6)</f>
        <v>1.1382191211907369</v>
      </c>
      <c r="G6" s="11">
        <f>B6-D6</f>
        <v>873.38999999999942</v>
      </c>
      <c r="H6" s="9">
        <f t="shared" ref="H6:H28" si="1">G6*100/(D6)</f>
        <v>2.2596892335467551</v>
      </c>
    </row>
    <row r="7" spans="1:9" s="3" customFormat="1" x14ac:dyDescent="0.35">
      <c r="A7" s="7" t="s">
        <v>26</v>
      </c>
      <c r="B7" s="12">
        <f>SUM(B3:B6)</f>
        <v>508909.17000000004</v>
      </c>
      <c r="C7" s="12">
        <f>SUM(C3:C6)</f>
        <v>494877.01</v>
      </c>
      <c r="D7" s="12">
        <f>SUM(D3:D6)</f>
        <v>481089.38</v>
      </c>
      <c r="E7" s="12">
        <f>SUM(E3:E6)</f>
        <v>14032.160000000027</v>
      </c>
      <c r="F7" s="10">
        <f t="shared" si="0"/>
        <v>2.835484315587832</v>
      </c>
      <c r="G7" s="12">
        <f>SUM(G3:G6)</f>
        <v>27819.790000000015</v>
      </c>
      <c r="H7" s="10">
        <f t="shared" si="1"/>
        <v>5.7826655828486615</v>
      </c>
      <c r="I7"/>
    </row>
    <row r="8" spans="1:9" x14ac:dyDescent="0.35">
      <c r="A8" s="6" t="s">
        <v>3</v>
      </c>
      <c r="B8" s="11">
        <v>63603.16</v>
      </c>
      <c r="C8" s="11">
        <v>61777.5</v>
      </c>
      <c r="D8" s="11">
        <v>60470.69</v>
      </c>
      <c r="E8" s="11">
        <f>B8-C8</f>
        <v>1825.6600000000035</v>
      </c>
      <c r="F8" s="9">
        <f t="shared" si="0"/>
        <v>2.955218323823404</v>
      </c>
      <c r="G8" s="11">
        <f>B8-D8</f>
        <v>3132.4700000000012</v>
      </c>
      <c r="H8" s="9">
        <f t="shared" si="1"/>
        <v>5.1801459516999078</v>
      </c>
    </row>
    <row r="9" spans="1:9" x14ac:dyDescent="0.35">
      <c r="A9" s="6" t="s">
        <v>27</v>
      </c>
      <c r="B9" s="11">
        <v>39345.9</v>
      </c>
      <c r="C9" s="11">
        <v>39740.68</v>
      </c>
      <c r="D9" s="11">
        <v>39126.18</v>
      </c>
      <c r="E9" s="11">
        <f>B9-C9</f>
        <v>-394.77999999999884</v>
      </c>
      <c r="F9" s="9">
        <f t="shared" si="0"/>
        <v>-0.99339014833163108</v>
      </c>
      <c r="G9" s="11">
        <f>B9-D9</f>
        <v>219.72000000000116</v>
      </c>
      <c r="H9" s="9">
        <f t="shared" si="1"/>
        <v>0.56156772779760544</v>
      </c>
    </row>
    <row r="10" spans="1:9" x14ac:dyDescent="0.35">
      <c r="A10" s="6" t="s">
        <v>5</v>
      </c>
      <c r="B10" s="11">
        <v>201753.82</v>
      </c>
      <c r="C10" s="11">
        <v>193165.02</v>
      </c>
      <c r="D10" s="11">
        <v>187549.86</v>
      </c>
      <c r="E10" s="11">
        <f>B10-C10</f>
        <v>8588.8000000000175</v>
      </c>
      <c r="F10" s="9">
        <f t="shared" si="0"/>
        <v>4.4463536928166487</v>
      </c>
      <c r="G10" s="11">
        <f>B10-D10</f>
        <v>14203.960000000021</v>
      </c>
      <c r="H10" s="9">
        <f t="shared" si="1"/>
        <v>7.5734314064537411</v>
      </c>
    </row>
    <row r="11" spans="1:9" x14ac:dyDescent="0.35">
      <c r="A11" s="6" t="s">
        <v>2</v>
      </c>
      <c r="B11" s="11">
        <v>216871</v>
      </c>
      <c r="C11" s="11">
        <v>209682.41</v>
      </c>
      <c r="D11" s="11">
        <v>203470.2</v>
      </c>
      <c r="E11" s="11">
        <f>B11-C11</f>
        <v>7188.5899999999965</v>
      </c>
      <c r="F11" s="9">
        <f t="shared" si="0"/>
        <v>3.4283228621799973</v>
      </c>
      <c r="G11" s="11">
        <f>B11-D11</f>
        <v>13400.799999999988</v>
      </c>
      <c r="H11" s="9">
        <f t="shared" si="1"/>
        <v>6.5861241597049531</v>
      </c>
    </row>
    <row r="12" spans="1:9" s="3" customFormat="1" x14ac:dyDescent="0.35">
      <c r="A12" s="7" t="s">
        <v>28</v>
      </c>
      <c r="B12" s="12">
        <f>SUM(B8:B11)</f>
        <v>521573.88</v>
      </c>
      <c r="C12" s="12">
        <f>SUM(C8:C11)</f>
        <v>504365.61</v>
      </c>
      <c r="D12" s="12">
        <f>SUM(D8:D11)</f>
        <v>490616.93</v>
      </c>
      <c r="E12" s="12">
        <f>SUM(E8:E11)</f>
        <v>17208.270000000019</v>
      </c>
      <c r="F12" s="10">
        <f t="shared" si="0"/>
        <v>3.4118642625138578</v>
      </c>
      <c r="G12" s="12">
        <f>SUM(G8:G11)</f>
        <v>30956.950000000012</v>
      </c>
      <c r="H12" s="10">
        <f t="shared" si="1"/>
        <v>6.3098006014590666</v>
      </c>
      <c r="I12"/>
    </row>
    <row r="13" spans="1:9" x14ac:dyDescent="0.35">
      <c r="A13" s="6" t="s">
        <v>7</v>
      </c>
      <c r="B13" s="11">
        <v>44538.46</v>
      </c>
      <c r="C13" s="11">
        <v>43271.31</v>
      </c>
      <c r="D13" s="11">
        <v>41724.15</v>
      </c>
      <c r="E13" s="11">
        <f>B13-C13</f>
        <v>1267.1500000000015</v>
      </c>
      <c r="F13" s="9">
        <f t="shared" si="0"/>
        <v>2.9283837258451419</v>
      </c>
      <c r="G13" s="11">
        <f>B13-D13</f>
        <v>2814.3099999999977</v>
      </c>
      <c r="H13" s="9">
        <f t="shared" si="1"/>
        <v>6.7450385448235552</v>
      </c>
    </row>
    <row r="14" spans="1:9" x14ac:dyDescent="0.35">
      <c r="A14" s="6" t="s">
        <v>8</v>
      </c>
      <c r="B14" s="11">
        <v>65141.11</v>
      </c>
      <c r="C14" s="11">
        <v>63132.82</v>
      </c>
      <c r="D14" s="11">
        <v>60816.36</v>
      </c>
      <c r="E14" s="11">
        <f>B14-C14</f>
        <v>2008.2900000000009</v>
      </c>
      <c r="F14" s="9">
        <f t="shared" si="0"/>
        <v>3.1810554320241056</v>
      </c>
      <c r="G14" s="11">
        <f>B14-D14</f>
        <v>4324.75</v>
      </c>
      <c r="H14" s="9">
        <f t="shared" si="1"/>
        <v>7.111162193857048</v>
      </c>
    </row>
    <row r="15" spans="1:9" x14ac:dyDescent="0.35">
      <c r="A15" s="6" t="s">
        <v>6</v>
      </c>
      <c r="B15" s="8">
        <v>142096.07</v>
      </c>
      <c r="C15" s="11">
        <v>139249.78</v>
      </c>
      <c r="D15" s="11">
        <v>137036.99</v>
      </c>
      <c r="E15" s="11">
        <f>B15-C15</f>
        <v>2846.2900000000081</v>
      </c>
      <c r="F15" s="9">
        <f t="shared" si="0"/>
        <v>2.0440175919847112</v>
      </c>
      <c r="G15" s="11">
        <f>B15-D15</f>
        <v>5059.0800000000163</v>
      </c>
      <c r="H15" s="9">
        <f t="shared" si="1"/>
        <v>3.6917623482535751</v>
      </c>
    </row>
    <row r="16" spans="1:9" x14ac:dyDescent="0.35">
      <c r="A16" s="6" t="s">
        <v>9</v>
      </c>
      <c r="B16" s="8">
        <v>141340.03</v>
      </c>
      <c r="C16" s="11">
        <v>135989.15</v>
      </c>
      <c r="D16" s="11">
        <v>131022.16</v>
      </c>
      <c r="E16" s="11">
        <f>B16-C16</f>
        <v>5350.8800000000047</v>
      </c>
      <c r="F16" s="9">
        <f t="shared" si="0"/>
        <v>3.9347845030283701</v>
      </c>
      <c r="G16" s="11">
        <f>B16-D16</f>
        <v>10317.869999999995</v>
      </c>
      <c r="H16" s="9">
        <f t="shared" si="1"/>
        <v>7.8749045199682213</v>
      </c>
    </row>
    <row r="17" spans="1:9" s="3" customFormat="1" x14ac:dyDescent="0.35">
      <c r="A17" s="7" t="s">
        <v>29</v>
      </c>
      <c r="B17" s="12">
        <f>SUM(B13:B16)</f>
        <v>393115.67000000004</v>
      </c>
      <c r="C17" s="12">
        <f>SUM(C13:C16)</f>
        <v>381643.06</v>
      </c>
      <c r="D17" s="12">
        <f>SUM(D13:D16)</f>
        <v>370599.66000000003</v>
      </c>
      <c r="E17" s="12">
        <f>SUM(E13:E16)</f>
        <v>11472.610000000015</v>
      </c>
      <c r="F17" s="10">
        <f t="shared" si="0"/>
        <v>3.0061099499621489</v>
      </c>
      <c r="G17" s="12">
        <f>SUM(G13:G16)</f>
        <v>22516.010000000009</v>
      </c>
      <c r="H17" s="10">
        <f t="shared" si="1"/>
        <v>6.075561429279241</v>
      </c>
      <c r="I17"/>
    </row>
    <row r="18" spans="1:9" x14ac:dyDescent="0.35">
      <c r="A18" s="6" t="s">
        <v>14</v>
      </c>
      <c r="B18" s="11">
        <v>32100.959999999999</v>
      </c>
      <c r="C18" s="11">
        <v>30785.56</v>
      </c>
      <c r="D18" s="11">
        <v>29537.02</v>
      </c>
      <c r="E18" s="11">
        <f t="shared" ref="E18:E23" si="2">B18-C18</f>
        <v>1315.3999999999978</v>
      </c>
      <c r="F18" s="9">
        <f t="shared" si="0"/>
        <v>4.2727824343620764</v>
      </c>
      <c r="G18" s="11">
        <f t="shared" ref="G18:G23" si="3">B18-D18</f>
        <v>2563.9399999999987</v>
      </c>
      <c r="H18" s="9">
        <f t="shared" si="1"/>
        <v>8.6804288313445248</v>
      </c>
    </row>
    <row r="19" spans="1:9" x14ac:dyDescent="0.35">
      <c r="A19" s="6" t="s">
        <v>11</v>
      </c>
      <c r="B19" s="11">
        <v>17515.16</v>
      </c>
      <c r="C19" s="11">
        <v>17013.57</v>
      </c>
      <c r="D19" s="11">
        <v>16660</v>
      </c>
      <c r="E19" s="11">
        <f t="shared" si="2"/>
        <v>501.59000000000015</v>
      </c>
      <c r="F19" s="9">
        <f t="shared" si="0"/>
        <v>2.9481760735695106</v>
      </c>
      <c r="G19" s="11">
        <f t="shared" si="3"/>
        <v>855.15999999999985</v>
      </c>
      <c r="H19" s="9">
        <f t="shared" si="1"/>
        <v>5.1330132052821122</v>
      </c>
    </row>
    <row r="20" spans="1:9" x14ac:dyDescent="0.35">
      <c r="A20" s="6" t="s">
        <v>10</v>
      </c>
      <c r="B20" s="11">
        <v>54401.85</v>
      </c>
      <c r="C20" s="11">
        <v>52183.38</v>
      </c>
      <c r="D20" s="11">
        <v>50601.02</v>
      </c>
      <c r="E20" s="11">
        <f t="shared" si="2"/>
        <v>2218.4700000000012</v>
      </c>
      <c r="F20" s="9">
        <f t="shared" si="0"/>
        <v>4.251296102322236</v>
      </c>
      <c r="G20" s="11">
        <f t="shared" si="3"/>
        <v>3800.8300000000017</v>
      </c>
      <c r="H20" s="9">
        <f t="shared" si="1"/>
        <v>7.511370324155525</v>
      </c>
    </row>
    <row r="21" spans="1:9" x14ac:dyDescent="0.35">
      <c r="A21" s="6" t="s">
        <v>15</v>
      </c>
      <c r="B21" s="11">
        <v>76944.350000000006</v>
      </c>
      <c r="C21" s="11">
        <v>74636.25</v>
      </c>
      <c r="D21" s="11">
        <v>71895.679999999993</v>
      </c>
      <c r="E21" s="11">
        <f t="shared" si="2"/>
        <v>2308.1000000000058</v>
      </c>
      <c r="F21" s="9">
        <f t="shared" si="0"/>
        <v>3.0924651225108519</v>
      </c>
      <c r="G21" s="11">
        <f t="shared" si="3"/>
        <v>5048.6700000000128</v>
      </c>
      <c r="H21" s="9">
        <f t="shared" si="1"/>
        <v>7.0222160775167763</v>
      </c>
    </row>
    <row r="22" spans="1:9" x14ac:dyDescent="0.35">
      <c r="A22" s="6" t="s">
        <v>13</v>
      </c>
      <c r="B22" s="11">
        <v>158627.66</v>
      </c>
      <c r="C22" s="11">
        <v>153675.32</v>
      </c>
      <c r="D22" s="11">
        <v>145037.42000000001</v>
      </c>
      <c r="E22" s="11">
        <f t="shared" si="2"/>
        <v>4952.3399999999965</v>
      </c>
      <c r="F22" s="9">
        <f t="shared" si="0"/>
        <v>3.2225994388689063</v>
      </c>
      <c r="G22" s="11">
        <f t="shared" si="3"/>
        <v>13590.239999999991</v>
      </c>
      <c r="H22" s="9">
        <f t="shared" si="1"/>
        <v>9.3701611625468715</v>
      </c>
    </row>
    <row r="23" spans="1:9" x14ac:dyDescent="0.35">
      <c r="A23" s="6" t="s">
        <v>12</v>
      </c>
      <c r="B23" s="11">
        <v>144054.70000000001</v>
      </c>
      <c r="C23" s="11">
        <v>138322.54999999999</v>
      </c>
      <c r="D23" s="11">
        <v>135239.71</v>
      </c>
      <c r="E23" s="11">
        <f t="shared" si="2"/>
        <v>5732.1500000000233</v>
      </c>
      <c r="F23" s="9">
        <f t="shared" si="0"/>
        <v>4.1440459274355659</v>
      </c>
      <c r="G23" s="11">
        <f t="shared" si="3"/>
        <v>8814.9900000000198</v>
      </c>
      <c r="H23" s="9">
        <f t="shared" si="1"/>
        <v>6.5180485820326144</v>
      </c>
    </row>
    <row r="24" spans="1:9" s="3" customFormat="1" x14ac:dyDescent="0.35">
      <c r="A24" s="7" t="s">
        <v>30</v>
      </c>
      <c r="B24" s="12">
        <f>SUM(B18:B23)</f>
        <v>483644.68</v>
      </c>
      <c r="C24" s="12">
        <f>SUM(C18:C23)</f>
        <v>466616.63</v>
      </c>
      <c r="D24" s="12">
        <f>SUM(D18:D23)</f>
        <v>448970.85</v>
      </c>
      <c r="E24" s="12">
        <f>SUM(E18:E23)</f>
        <v>17028.050000000025</v>
      </c>
      <c r="F24" s="10">
        <f t="shared" si="0"/>
        <v>3.6492591359206434</v>
      </c>
      <c r="G24" s="12">
        <f>SUM(G18:G23)</f>
        <v>34673.830000000024</v>
      </c>
      <c r="H24" s="10">
        <f t="shared" si="1"/>
        <v>7.722957960411021</v>
      </c>
      <c r="I24"/>
    </row>
    <row r="25" spans="1:9" x14ac:dyDescent="0.35">
      <c r="A25" s="6" t="s">
        <v>17</v>
      </c>
      <c r="B25" s="8">
        <v>81786.23</v>
      </c>
      <c r="C25" s="11">
        <v>78016.72</v>
      </c>
      <c r="D25" s="11">
        <v>76585.14</v>
      </c>
      <c r="E25" s="11">
        <f>B25-C25</f>
        <v>3769.5099999999948</v>
      </c>
      <c r="F25" s="9">
        <f t="shared" si="0"/>
        <v>4.8316694165045577</v>
      </c>
      <c r="G25" s="11">
        <f>B25-D25</f>
        <v>5201.0899999999965</v>
      </c>
      <c r="H25" s="9">
        <f t="shared" si="1"/>
        <v>6.791252193310604</v>
      </c>
    </row>
    <row r="26" spans="1:9" x14ac:dyDescent="0.35">
      <c r="A26" s="6" t="s">
        <v>16</v>
      </c>
      <c r="B26" s="8">
        <v>168430.72</v>
      </c>
      <c r="C26" s="11">
        <v>161909.69</v>
      </c>
      <c r="D26" s="11">
        <v>156838.18</v>
      </c>
      <c r="E26" s="11">
        <f>B26-C26</f>
        <v>6521.0299999999988</v>
      </c>
      <c r="F26" s="9">
        <f t="shared" si="0"/>
        <v>4.0275724078033868</v>
      </c>
      <c r="G26" s="11">
        <f>B26-D26</f>
        <v>11592.540000000008</v>
      </c>
      <c r="H26" s="9">
        <f t="shared" si="1"/>
        <v>7.3914017619944392</v>
      </c>
    </row>
    <row r="27" spans="1:9" s="3" customFormat="1" x14ac:dyDescent="0.35">
      <c r="A27" s="7" t="s">
        <v>31</v>
      </c>
      <c r="B27" s="12">
        <f>SUM(B25:B26)</f>
        <v>250216.95</v>
      </c>
      <c r="C27" s="12">
        <f>SUM(C25:C26)</f>
        <v>239926.41</v>
      </c>
      <c r="D27" s="12">
        <f>SUM(D25:D26)</f>
        <v>233423.32</v>
      </c>
      <c r="E27" s="12">
        <f>SUM(E25:E26)</f>
        <v>10290.539999999994</v>
      </c>
      <c r="F27" s="10">
        <f t="shared" si="0"/>
        <v>4.2890401269289162</v>
      </c>
      <c r="G27" s="12">
        <f>SUM(G25:G26)</f>
        <v>16793.630000000005</v>
      </c>
      <c r="H27" s="10">
        <f t="shared" si="1"/>
        <v>7.1944953914630316</v>
      </c>
      <c r="I27"/>
    </row>
    <row r="28" spans="1:9" s="3" customFormat="1" x14ac:dyDescent="0.35">
      <c r="A28" s="6" t="s">
        <v>32</v>
      </c>
      <c r="B28" s="12">
        <f>SUM(B7,B12,B17,B24,B27)</f>
        <v>2157460.35</v>
      </c>
      <c r="C28" s="12">
        <f>C7+C12+C17+C24+C27</f>
        <v>2087428.72</v>
      </c>
      <c r="D28" s="12">
        <f>D7+D12+D17+D24+D27</f>
        <v>2024700.1400000004</v>
      </c>
      <c r="E28" s="12">
        <f>E7+E12+E17+E24+E27</f>
        <v>70031.630000000077</v>
      </c>
      <c r="F28" s="10">
        <f t="shared" si="0"/>
        <v>3.3549231803230186</v>
      </c>
      <c r="G28" s="12">
        <f>SUM(G7+G12+G17+G24+G27)</f>
        <v>132760.21000000005</v>
      </c>
      <c r="H28" s="10">
        <f t="shared" si="1"/>
        <v>6.5570307117181326</v>
      </c>
      <c r="I28"/>
    </row>
    <row r="29" spans="1:9" x14ac:dyDescent="0.35">
      <c r="C29" s="8"/>
    </row>
    <row r="30" spans="1:9" x14ac:dyDescent="0.35">
      <c r="C30" s="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45301-BDDF-48CD-BB34-78D2A3706B0B}">
  <dimension ref="A1:H4"/>
  <sheetViews>
    <sheetView zoomScale="120" zoomScaleNormal="120" workbookViewId="0">
      <selection activeCell="G3" sqref="G3"/>
    </sheetView>
  </sheetViews>
  <sheetFormatPr defaultColWidth="11" defaultRowHeight="14.5" x14ac:dyDescent="0.35"/>
  <cols>
    <col min="1" max="2" width="13.54296875" style="1" customWidth="1"/>
    <col min="3" max="7" width="11" style="1" customWidth="1"/>
    <col min="8" max="8" width="26.453125" style="1" customWidth="1"/>
    <col min="9" max="256" width="11" style="1"/>
    <col min="257" max="258" width="13.54296875" style="1" customWidth="1"/>
    <col min="259" max="263" width="11" style="1"/>
    <col min="264" max="264" width="26.453125" style="1" customWidth="1"/>
    <col min="265" max="512" width="11" style="1"/>
    <col min="513" max="514" width="13.54296875" style="1" customWidth="1"/>
    <col min="515" max="519" width="11" style="1"/>
    <col min="520" max="520" width="26.453125" style="1" customWidth="1"/>
    <col min="521" max="768" width="11" style="1"/>
    <col min="769" max="770" width="13.54296875" style="1" customWidth="1"/>
    <col min="771" max="775" width="11" style="1"/>
    <col min="776" max="776" width="26.453125" style="1" customWidth="1"/>
    <col min="777" max="1024" width="11" style="1"/>
    <col min="1025" max="1026" width="13.54296875" style="1" customWidth="1"/>
    <col min="1027" max="1031" width="11" style="1"/>
    <col min="1032" max="1032" width="26.453125" style="1" customWidth="1"/>
    <col min="1033" max="1280" width="11" style="1"/>
    <col min="1281" max="1282" width="13.54296875" style="1" customWidth="1"/>
    <col min="1283" max="1287" width="11" style="1"/>
    <col min="1288" max="1288" width="26.453125" style="1" customWidth="1"/>
    <col min="1289" max="1536" width="11" style="1"/>
    <col min="1537" max="1538" width="13.54296875" style="1" customWidth="1"/>
    <col min="1539" max="1543" width="11" style="1"/>
    <col min="1544" max="1544" width="26.453125" style="1" customWidth="1"/>
    <col min="1545" max="1792" width="11" style="1"/>
    <col min="1793" max="1794" width="13.54296875" style="1" customWidth="1"/>
    <col min="1795" max="1799" width="11" style="1"/>
    <col min="1800" max="1800" width="26.453125" style="1" customWidth="1"/>
    <col min="1801" max="2048" width="11" style="1"/>
    <col min="2049" max="2050" width="13.54296875" style="1" customWidth="1"/>
    <col min="2051" max="2055" width="11" style="1"/>
    <col min="2056" max="2056" width="26.453125" style="1" customWidth="1"/>
    <col min="2057" max="2304" width="11" style="1"/>
    <col min="2305" max="2306" width="13.54296875" style="1" customWidth="1"/>
    <col min="2307" max="2311" width="11" style="1"/>
    <col min="2312" max="2312" width="26.453125" style="1" customWidth="1"/>
    <col min="2313" max="2560" width="11" style="1"/>
    <col min="2561" max="2562" width="13.54296875" style="1" customWidth="1"/>
    <col min="2563" max="2567" width="11" style="1"/>
    <col min="2568" max="2568" width="26.453125" style="1" customWidth="1"/>
    <col min="2569" max="2816" width="11" style="1"/>
    <col min="2817" max="2818" width="13.54296875" style="1" customWidth="1"/>
    <col min="2819" max="2823" width="11" style="1"/>
    <col min="2824" max="2824" width="26.453125" style="1" customWidth="1"/>
    <col min="2825" max="3072" width="11" style="1"/>
    <col min="3073" max="3074" width="13.54296875" style="1" customWidth="1"/>
    <col min="3075" max="3079" width="11" style="1"/>
    <col min="3080" max="3080" width="26.453125" style="1" customWidth="1"/>
    <col min="3081" max="3328" width="11" style="1"/>
    <col min="3329" max="3330" width="13.54296875" style="1" customWidth="1"/>
    <col min="3331" max="3335" width="11" style="1"/>
    <col min="3336" max="3336" width="26.453125" style="1" customWidth="1"/>
    <col min="3337" max="3584" width="11" style="1"/>
    <col min="3585" max="3586" width="13.54296875" style="1" customWidth="1"/>
    <col min="3587" max="3591" width="11" style="1"/>
    <col min="3592" max="3592" width="26.453125" style="1" customWidth="1"/>
    <col min="3593" max="3840" width="11" style="1"/>
    <col min="3841" max="3842" width="13.54296875" style="1" customWidth="1"/>
    <col min="3843" max="3847" width="11" style="1"/>
    <col min="3848" max="3848" width="26.453125" style="1" customWidth="1"/>
    <col min="3849" max="4096" width="11" style="1"/>
    <col min="4097" max="4098" width="13.54296875" style="1" customWidth="1"/>
    <col min="4099" max="4103" width="11" style="1"/>
    <col min="4104" max="4104" width="26.453125" style="1" customWidth="1"/>
    <col min="4105" max="4352" width="11" style="1"/>
    <col min="4353" max="4354" width="13.54296875" style="1" customWidth="1"/>
    <col min="4355" max="4359" width="11" style="1"/>
    <col min="4360" max="4360" width="26.453125" style="1" customWidth="1"/>
    <col min="4361" max="4608" width="11" style="1"/>
    <col min="4609" max="4610" width="13.54296875" style="1" customWidth="1"/>
    <col min="4611" max="4615" width="11" style="1"/>
    <col min="4616" max="4616" width="26.453125" style="1" customWidth="1"/>
    <col min="4617" max="4864" width="11" style="1"/>
    <col min="4865" max="4866" width="13.54296875" style="1" customWidth="1"/>
    <col min="4867" max="4871" width="11" style="1"/>
    <col min="4872" max="4872" width="26.453125" style="1" customWidth="1"/>
    <col min="4873" max="5120" width="11" style="1"/>
    <col min="5121" max="5122" width="13.54296875" style="1" customWidth="1"/>
    <col min="5123" max="5127" width="11" style="1"/>
    <col min="5128" max="5128" width="26.453125" style="1" customWidth="1"/>
    <col min="5129" max="5376" width="11" style="1"/>
    <col min="5377" max="5378" width="13.54296875" style="1" customWidth="1"/>
    <col min="5379" max="5383" width="11" style="1"/>
    <col min="5384" max="5384" width="26.453125" style="1" customWidth="1"/>
    <col min="5385" max="5632" width="11" style="1"/>
    <col min="5633" max="5634" width="13.54296875" style="1" customWidth="1"/>
    <col min="5635" max="5639" width="11" style="1"/>
    <col min="5640" max="5640" width="26.453125" style="1" customWidth="1"/>
    <col min="5641" max="5888" width="11" style="1"/>
    <col min="5889" max="5890" width="13.54296875" style="1" customWidth="1"/>
    <col min="5891" max="5895" width="11" style="1"/>
    <col min="5896" max="5896" width="26.453125" style="1" customWidth="1"/>
    <col min="5897" max="6144" width="11" style="1"/>
    <col min="6145" max="6146" width="13.54296875" style="1" customWidth="1"/>
    <col min="6147" max="6151" width="11" style="1"/>
    <col min="6152" max="6152" width="26.453125" style="1" customWidth="1"/>
    <col min="6153" max="6400" width="11" style="1"/>
    <col min="6401" max="6402" width="13.54296875" style="1" customWidth="1"/>
    <col min="6403" max="6407" width="11" style="1"/>
    <col min="6408" max="6408" width="26.453125" style="1" customWidth="1"/>
    <col min="6409" max="6656" width="11" style="1"/>
    <col min="6657" max="6658" width="13.54296875" style="1" customWidth="1"/>
    <col min="6659" max="6663" width="11" style="1"/>
    <col min="6664" max="6664" width="26.453125" style="1" customWidth="1"/>
    <col min="6665" max="6912" width="11" style="1"/>
    <col min="6913" max="6914" width="13.54296875" style="1" customWidth="1"/>
    <col min="6915" max="6919" width="11" style="1"/>
    <col min="6920" max="6920" width="26.453125" style="1" customWidth="1"/>
    <col min="6921" max="7168" width="11" style="1"/>
    <col min="7169" max="7170" width="13.54296875" style="1" customWidth="1"/>
    <col min="7171" max="7175" width="11" style="1"/>
    <col min="7176" max="7176" width="26.453125" style="1" customWidth="1"/>
    <col min="7177" max="7424" width="11" style="1"/>
    <col min="7425" max="7426" width="13.54296875" style="1" customWidth="1"/>
    <col min="7427" max="7431" width="11" style="1"/>
    <col min="7432" max="7432" width="26.453125" style="1" customWidth="1"/>
    <col min="7433" max="7680" width="11" style="1"/>
    <col min="7681" max="7682" width="13.54296875" style="1" customWidth="1"/>
    <col min="7683" max="7687" width="11" style="1"/>
    <col min="7688" max="7688" width="26.453125" style="1" customWidth="1"/>
    <col min="7689" max="7936" width="11" style="1"/>
    <col min="7937" max="7938" width="13.54296875" style="1" customWidth="1"/>
    <col min="7939" max="7943" width="11" style="1"/>
    <col min="7944" max="7944" width="26.453125" style="1" customWidth="1"/>
    <col min="7945" max="8192" width="11" style="1"/>
    <col min="8193" max="8194" width="13.54296875" style="1" customWidth="1"/>
    <col min="8195" max="8199" width="11" style="1"/>
    <col min="8200" max="8200" width="26.453125" style="1" customWidth="1"/>
    <col min="8201" max="8448" width="11" style="1"/>
    <col min="8449" max="8450" width="13.54296875" style="1" customWidth="1"/>
    <col min="8451" max="8455" width="11" style="1"/>
    <col min="8456" max="8456" width="26.453125" style="1" customWidth="1"/>
    <col min="8457" max="8704" width="11" style="1"/>
    <col min="8705" max="8706" width="13.54296875" style="1" customWidth="1"/>
    <col min="8707" max="8711" width="11" style="1"/>
    <col min="8712" max="8712" width="26.453125" style="1" customWidth="1"/>
    <col min="8713" max="8960" width="11" style="1"/>
    <col min="8961" max="8962" width="13.54296875" style="1" customWidth="1"/>
    <col min="8963" max="8967" width="11" style="1"/>
    <col min="8968" max="8968" width="26.453125" style="1" customWidth="1"/>
    <col min="8969" max="9216" width="11" style="1"/>
    <col min="9217" max="9218" width="13.54296875" style="1" customWidth="1"/>
    <col min="9219" max="9223" width="11" style="1"/>
    <col min="9224" max="9224" width="26.453125" style="1" customWidth="1"/>
    <col min="9225" max="9472" width="11" style="1"/>
    <col min="9473" max="9474" width="13.54296875" style="1" customWidth="1"/>
    <col min="9475" max="9479" width="11" style="1"/>
    <col min="9480" max="9480" width="26.453125" style="1" customWidth="1"/>
    <col min="9481" max="9728" width="11" style="1"/>
    <col min="9729" max="9730" width="13.54296875" style="1" customWidth="1"/>
    <col min="9731" max="9735" width="11" style="1"/>
    <col min="9736" max="9736" width="26.453125" style="1" customWidth="1"/>
    <col min="9737" max="9984" width="11" style="1"/>
    <col min="9985" max="9986" width="13.54296875" style="1" customWidth="1"/>
    <col min="9987" max="9991" width="11" style="1"/>
    <col min="9992" max="9992" width="26.453125" style="1" customWidth="1"/>
    <col min="9993" max="10240" width="11" style="1"/>
    <col min="10241" max="10242" width="13.54296875" style="1" customWidth="1"/>
    <col min="10243" max="10247" width="11" style="1"/>
    <col min="10248" max="10248" width="26.453125" style="1" customWidth="1"/>
    <col min="10249" max="10496" width="11" style="1"/>
    <col min="10497" max="10498" width="13.54296875" style="1" customWidth="1"/>
    <col min="10499" max="10503" width="11" style="1"/>
    <col min="10504" max="10504" width="26.453125" style="1" customWidth="1"/>
    <col min="10505" max="10752" width="11" style="1"/>
    <col min="10753" max="10754" width="13.54296875" style="1" customWidth="1"/>
    <col min="10755" max="10759" width="11" style="1"/>
    <col min="10760" max="10760" width="26.453125" style="1" customWidth="1"/>
    <col min="10761" max="11008" width="11" style="1"/>
    <col min="11009" max="11010" width="13.54296875" style="1" customWidth="1"/>
    <col min="11011" max="11015" width="11" style="1"/>
    <col min="11016" max="11016" width="26.453125" style="1" customWidth="1"/>
    <col min="11017" max="11264" width="11" style="1"/>
    <col min="11265" max="11266" width="13.54296875" style="1" customWidth="1"/>
    <col min="11267" max="11271" width="11" style="1"/>
    <col min="11272" max="11272" width="26.453125" style="1" customWidth="1"/>
    <col min="11273" max="11520" width="11" style="1"/>
    <col min="11521" max="11522" width="13.54296875" style="1" customWidth="1"/>
    <col min="11523" max="11527" width="11" style="1"/>
    <col min="11528" max="11528" width="26.453125" style="1" customWidth="1"/>
    <col min="11529" max="11776" width="11" style="1"/>
    <col min="11777" max="11778" width="13.54296875" style="1" customWidth="1"/>
    <col min="11779" max="11783" width="11" style="1"/>
    <col min="11784" max="11784" width="26.453125" style="1" customWidth="1"/>
    <col min="11785" max="12032" width="11" style="1"/>
    <col min="12033" max="12034" width="13.54296875" style="1" customWidth="1"/>
    <col min="12035" max="12039" width="11" style="1"/>
    <col min="12040" max="12040" width="26.453125" style="1" customWidth="1"/>
    <col min="12041" max="12288" width="11" style="1"/>
    <col min="12289" max="12290" width="13.54296875" style="1" customWidth="1"/>
    <col min="12291" max="12295" width="11" style="1"/>
    <col min="12296" max="12296" width="26.453125" style="1" customWidth="1"/>
    <col min="12297" max="12544" width="11" style="1"/>
    <col min="12545" max="12546" width="13.54296875" style="1" customWidth="1"/>
    <col min="12547" max="12551" width="11" style="1"/>
    <col min="12552" max="12552" width="26.453125" style="1" customWidth="1"/>
    <col min="12553" max="12800" width="11" style="1"/>
    <col min="12801" max="12802" width="13.54296875" style="1" customWidth="1"/>
    <col min="12803" max="12807" width="11" style="1"/>
    <col min="12808" max="12808" width="26.453125" style="1" customWidth="1"/>
    <col min="12809" max="13056" width="11" style="1"/>
    <col min="13057" max="13058" width="13.54296875" style="1" customWidth="1"/>
    <col min="13059" max="13063" width="11" style="1"/>
    <col min="13064" max="13064" width="26.453125" style="1" customWidth="1"/>
    <col min="13065" max="13312" width="11" style="1"/>
    <col min="13313" max="13314" width="13.54296875" style="1" customWidth="1"/>
    <col min="13315" max="13319" width="11" style="1"/>
    <col min="13320" max="13320" width="26.453125" style="1" customWidth="1"/>
    <col min="13321" max="13568" width="11" style="1"/>
    <col min="13569" max="13570" width="13.54296875" style="1" customWidth="1"/>
    <col min="13571" max="13575" width="11" style="1"/>
    <col min="13576" max="13576" width="26.453125" style="1" customWidth="1"/>
    <col min="13577" max="13824" width="11" style="1"/>
    <col min="13825" max="13826" width="13.54296875" style="1" customWidth="1"/>
    <col min="13827" max="13831" width="11" style="1"/>
    <col min="13832" max="13832" width="26.453125" style="1" customWidth="1"/>
    <col min="13833" max="14080" width="11" style="1"/>
    <col min="14081" max="14082" width="13.54296875" style="1" customWidth="1"/>
    <col min="14083" max="14087" width="11" style="1"/>
    <col min="14088" max="14088" width="26.453125" style="1" customWidth="1"/>
    <col min="14089" max="14336" width="11" style="1"/>
    <col min="14337" max="14338" width="13.54296875" style="1" customWidth="1"/>
    <col min="14339" max="14343" width="11" style="1"/>
    <col min="14344" max="14344" width="26.453125" style="1" customWidth="1"/>
    <col min="14345" max="14592" width="11" style="1"/>
    <col min="14593" max="14594" width="13.54296875" style="1" customWidth="1"/>
    <col min="14595" max="14599" width="11" style="1"/>
    <col min="14600" max="14600" width="26.453125" style="1" customWidth="1"/>
    <col min="14601" max="14848" width="11" style="1"/>
    <col min="14849" max="14850" width="13.54296875" style="1" customWidth="1"/>
    <col min="14851" max="14855" width="11" style="1"/>
    <col min="14856" max="14856" width="26.453125" style="1" customWidth="1"/>
    <col min="14857" max="15104" width="11" style="1"/>
    <col min="15105" max="15106" width="13.54296875" style="1" customWidth="1"/>
    <col min="15107" max="15111" width="11" style="1"/>
    <col min="15112" max="15112" width="26.453125" style="1" customWidth="1"/>
    <col min="15113" max="15360" width="11" style="1"/>
    <col min="15361" max="15362" width="13.54296875" style="1" customWidth="1"/>
    <col min="15363" max="15367" width="11" style="1"/>
    <col min="15368" max="15368" width="26.453125" style="1" customWidth="1"/>
    <col min="15369" max="15616" width="11" style="1"/>
    <col min="15617" max="15618" width="13.54296875" style="1" customWidth="1"/>
    <col min="15619" max="15623" width="11" style="1"/>
    <col min="15624" max="15624" width="26.453125" style="1" customWidth="1"/>
    <col min="15625" max="15872" width="11" style="1"/>
    <col min="15873" max="15874" width="13.54296875" style="1" customWidth="1"/>
    <col min="15875" max="15879" width="11" style="1"/>
    <col min="15880" max="15880" width="26.453125" style="1" customWidth="1"/>
    <col min="15881" max="16128" width="11" style="1"/>
    <col min="16129" max="16130" width="13.54296875" style="1" customWidth="1"/>
    <col min="16131" max="16135" width="11" style="1"/>
    <col min="16136" max="16136" width="26.453125" style="1" customWidth="1"/>
    <col min="16137" max="16384" width="11" style="1"/>
  </cols>
  <sheetData>
    <row r="1" spans="1:8" ht="54.75" customHeight="1" x14ac:dyDescent="0.35">
      <c r="A1" s="1" t="s">
        <v>18</v>
      </c>
      <c r="B1" s="13" t="s">
        <v>42</v>
      </c>
      <c r="C1" s="13"/>
      <c r="D1" s="13"/>
      <c r="E1" s="13"/>
      <c r="F1" s="13"/>
      <c r="G1" s="2"/>
      <c r="H1" s="2"/>
    </row>
    <row r="2" spans="1:8" ht="15.75" customHeight="1" x14ac:dyDescent="0.35">
      <c r="A2" s="1" t="s">
        <v>19</v>
      </c>
      <c r="B2" s="13" t="s">
        <v>36</v>
      </c>
      <c r="C2" s="13"/>
      <c r="D2" s="13"/>
      <c r="E2" s="13"/>
      <c r="F2" s="13"/>
      <c r="G2" s="2"/>
      <c r="H2" s="2"/>
    </row>
    <row r="3" spans="1:8" ht="99.65" customHeight="1" x14ac:dyDescent="0.35">
      <c r="A3" s="1" t="s">
        <v>20</v>
      </c>
      <c r="B3" s="13"/>
      <c r="C3" s="13"/>
      <c r="D3" s="13"/>
      <c r="E3" s="13"/>
      <c r="F3" s="13"/>
      <c r="G3" s="2"/>
      <c r="H3" s="2"/>
    </row>
    <row r="4" spans="1:8" ht="245.25" customHeight="1" x14ac:dyDescent="0.35">
      <c r="A4" s="1" t="s">
        <v>21</v>
      </c>
      <c r="B4" s="13" t="s">
        <v>35</v>
      </c>
      <c r="C4" s="13"/>
      <c r="D4" s="13"/>
      <c r="E4" s="13"/>
      <c r="F4" s="13"/>
      <c r="G4" s="2"/>
      <c r="H4" s="2"/>
    </row>
  </sheetData>
  <sheetProtection selectLockedCells="1" selectUnlockedCells="1"/>
  <mergeCells count="4">
    <mergeCell ref="B1:F1"/>
    <mergeCell ref="B2:F2"/>
    <mergeCell ref="B3:F3"/>
    <mergeCell ref="B4:F4"/>
  </mergeCells>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Roman,Normale"&amp;12&amp;A</oddHeader>
    <oddFooter>&amp;C&amp;"Times New Roman,Normale"&amp;12Pagina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Tabella 3</vt:lpstr>
      <vt:lpstr>Metadati</vt:lpstr>
    </vt:vector>
  </TitlesOfParts>
  <Company>ISPRA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Dichicco Pasquale</dc:creator>
  <cp:lastModifiedBy>D'Antona Marco</cp:lastModifiedBy>
  <dcterms:created xsi:type="dcterms:W3CDTF">2022-09-07T17:03:02Z</dcterms:created>
  <dcterms:modified xsi:type="dcterms:W3CDTF">2025-10-31T15:55:48Z</dcterms:modified>
</cp:coreProperties>
</file>