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F:\Annuario 2025\turismo ed.25\EMISSIONI del trasporto stradale x finalita turisiche ADA2024\allegati e scheda post SILVIA\"/>
    </mc:Choice>
  </mc:AlternateContent>
  <xr:revisionPtr revIDLastSave="0" documentId="8_{F7C0A27A-057C-4900-B0E0-3CC58BC1B331}" xr6:coauthVersionLast="47" xr6:coauthVersionMax="47" xr10:uidLastSave="{00000000-0000-0000-0000-000000000000}"/>
  <bookViews>
    <workbookView xWindow="-16320" yWindow="-5460" windowWidth="16440" windowHeight="28440" tabRatio="557" xr2:uid="{00000000-000D-0000-FFFF-FFFF00000000}"/>
  </bookViews>
  <sheets>
    <sheet name="Foglio1" sheetId="1" r:id="rId1"/>
    <sheet name="metadati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1" l="1"/>
  <c r="K48" i="1"/>
  <c r="K47" i="1"/>
  <c r="K46" i="1"/>
  <c r="K45" i="1"/>
  <c r="J49" i="1"/>
  <c r="I49" i="1"/>
  <c r="I48" i="1"/>
  <c r="I47" i="1"/>
  <c r="I46" i="1"/>
  <c r="I45" i="1"/>
  <c r="H49" i="1"/>
  <c r="G49" i="1"/>
  <c r="G48" i="1"/>
  <c r="G47" i="1"/>
  <c r="G46" i="1"/>
  <c r="G45" i="1"/>
  <c r="E49" i="1"/>
  <c r="E48" i="1"/>
  <c r="E47" i="1"/>
  <c r="E46" i="1"/>
  <c r="E45" i="1"/>
  <c r="D49" i="1"/>
  <c r="C49" i="1"/>
  <c r="C48" i="1"/>
  <c r="C47" i="1"/>
  <c r="C46" i="1"/>
  <c r="C45" i="1"/>
  <c r="J14" i="1"/>
  <c r="H14" i="1"/>
  <c r="F14" i="1"/>
  <c r="D14" i="1"/>
  <c r="J42" i="1"/>
  <c r="K42" i="1" s="1"/>
  <c r="H42" i="1"/>
  <c r="F42" i="1"/>
  <c r="D42" i="1"/>
  <c r="E42" i="1" s="1"/>
  <c r="J21" i="1"/>
  <c r="K21" i="1" s="1"/>
  <c r="J35" i="1"/>
  <c r="K34" i="1" s="1"/>
  <c r="H35" i="1"/>
  <c r="F35" i="1"/>
  <c r="G32" i="1" s="1"/>
  <c r="D35" i="1"/>
  <c r="H28" i="1"/>
  <c r="I24" i="1" s="1"/>
  <c r="F28" i="1"/>
  <c r="D28" i="1"/>
  <c r="E27" i="1" s="1"/>
  <c r="H21" i="1"/>
  <c r="F21" i="1"/>
  <c r="G21" i="1" s="1"/>
  <c r="D21" i="1"/>
  <c r="J28" i="1"/>
  <c r="K28" i="1" s="1"/>
  <c r="I27" i="1"/>
  <c r="I40" i="1"/>
  <c r="I32" i="1"/>
  <c r="I42" i="1"/>
  <c r="I41" i="1"/>
  <c r="G39" i="1"/>
  <c r="G38" i="1"/>
  <c r="C41" i="1"/>
  <c r="C40" i="1"/>
  <c r="C39" i="1"/>
  <c r="I35" i="1"/>
  <c r="I34" i="1"/>
  <c r="I33" i="1"/>
  <c r="G33" i="1"/>
  <c r="G31" i="1"/>
  <c r="C34" i="1"/>
  <c r="C33" i="1"/>
  <c r="G42" i="1"/>
  <c r="E41" i="1"/>
  <c r="G35" i="1"/>
  <c r="E35" i="1"/>
  <c r="G28" i="1"/>
  <c r="I28" i="1"/>
  <c r="I21" i="1"/>
  <c r="I20" i="1"/>
  <c r="I19" i="1"/>
  <c r="I18" i="1"/>
  <c r="I17" i="1"/>
  <c r="G20" i="1"/>
  <c r="G19" i="1"/>
  <c r="G18" i="1"/>
  <c r="G17" i="1"/>
  <c r="E21" i="1"/>
  <c r="E20" i="1"/>
  <c r="E19" i="1"/>
  <c r="E18" i="1"/>
  <c r="E17" i="1"/>
  <c r="K14" i="1"/>
  <c r="K13" i="1"/>
  <c r="K12" i="1"/>
  <c r="K11" i="1"/>
  <c r="K10" i="1"/>
  <c r="I14" i="1"/>
  <c r="I13" i="1"/>
  <c r="I12" i="1"/>
  <c r="I11" i="1"/>
  <c r="I10" i="1"/>
  <c r="G14" i="1"/>
  <c r="G13" i="1"/>
  <c r="G12" i="1"/>
  <c r="G11" i="1"/>
  <c r="G10" i="1"/>
  <c r="E14" i="1"/>
  <c r="E13" i="1"/>
  <c r="E12" i="1"/>
  <c r="E11" i="1"/>
  <c r="E10" i="1"/>
  <c r="C11" i="1"/>
  <c r="C10" i="1"/>
  <c r="G6" i="1"/>
  <c r="G5" i="1"/>
  <c r="E5" i="1"/>
  <c r="E4" i="1"/>
  <c r="E3" i="1"/>
  <c r="C6" i="1"/>
  <c r="C5" i="1"/>
  <c r="B42" i="1"/>
  <c r="C38" i="1" s="1"/>
  <c r="B35" i="1"/>
  <c r="C32" i="1" s="1"/>
  <c r="B28" i="1"/>
  <c r="C28" i="1" s="1"/>
  <c r="B21" i="1"/>
  <c r="C21" i="1" s="1"/>
  <c r="B14" i="1"/>
  <c r="C14" i="1" s="1"/>
  <c r="J7" i="1"/>
  <c r="K6" i="1" s="1"/>
  <c r="H7" i="1"/>
  <c r="I6" i="1" s="1"/>
  <c r="F7" i="1"/>
  <c r="G4" i="1" s="1"/>
  <c r="D7" i="1"/>
  <c r="E6" i="1" s="1"/>
  <c r="B7" i="1"/>
  <c r="C4" i="1" s="1"/>
  <c r="K17" i="1" l="1"/>
  <c r="K19" i="1"/>
  <c r="K38" i="1"/>
  <c r="K39" i="1"/>
  <c r="K40" i="1"/>
  <c r="K41" i="1"/>
  <c r="K18" i="1"/>
  <c r="K20" i="1"/>
  <c r="K31" i="1"/>
  <c r="K32" i="1"/>
  <c r="K35" i="1"/>
  <c r="K33" i="1"/>
  <c r="K24" i="1"/>
  <c r="K25" i="1"/>
  <c r="K26" i="1"/>
  <c r="K27" i="1"/>
  <c r="I25" i="1"/>
  <c r="I26" i="1"/>
  <c r="I38" i="1"/>
  <c r="I39" i="1"/>
  <c r="I31" i="1"/>
  <c r="E28" i="1"/>
  <c r="C18" i="1"/>
  <c r="C13" i="1"/>
  <c r="C19" i="1"/>
  <c r="C25" i="1"/>
  <c r="G25" i="1"/>
  <c r="E31" i="1"/>
  <c r="G34" i="1"/>
  <c r="C42" i="1"/>
  <c r="G40" i="1"/>
  <c r="C17" i="1"/>
  <c r="C12" i="1"/>
  <c r="C24" i="1"/>
  <c r="C3" i="1"/>
  <c r="G3" i="1"/>
  <c r="C20" i="1"/>
  <c r="C26" i="1"/>
  <c r="G26" i="1"/>
  <c r="E32" i="1"/>
  <c r="E38" i="1"/>
  <c r="G41" i="1"/>
  <c r="E25" i="1"/>
  <c r="G24" i="1"/>
  <c r="C35" i="1"/>
  <c r="C27" i="1"/>
  <c r="G27" i="1"/>
  <c r="E33" i="1"/>
  <c r="E39" i="1"/>
  <c r="C31" i="1"/>
  <c r="E34" i="1"/>
  <c r="E40" i="1"/>
  <c r="E24" i="1"/>
  <c r="E26" i="1"/>
  <c r="K3" i="1"/>
  <c r="K4" i="1"/>
  <c r="K5" i="1"/>
  <c r="I4" i="1"/>
  <c r="I3" i="1"/>
  <c r="I5" i="1"/>
</calcChain>
</file>

<file path=xl/sharedStrings.xml><?xml version="1.0" encoding="utf-8"?>
<sst xmlns="http://schemas.openxmlformats.org/spreadsheetml/2006/main" count="74" uniqueCount="14">
  <si>
    <t>CO</t>
  </si>
  <si>
    <t>VOC</t>
  </si>
  <si>
    <t>NOx</t>
  </si>
  <si>
    <t>CO2</t>
  </si>
  <si>
    <t>Auto</t>
  </si>
  <si>
    <t>Moto, motoscooter</t>
  </si>
  <si>
    <t>Totale</t>
  </si>
  <si>
    <t>PM2,5</t>
  </si>
  <si>
    <t>Titolo</t>
  </si>
  <si>
    <t>Fonte</t>
  </si>
  <si>
    <t>ISPRA</t>
  </si>
  <si>
    <t>Camper/caravan, Furgoni</t>
  </si>
  <si>
    <t>Altro</t>
  </si>
  <si>
    <t>Tabella 2: Emissioni dei viaggi in Italia per tipologia di veicolo utilizzato (tonnellate e percentuale)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</si>
</sst>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_-;\-* #,##0.0_-;_-* &quot;-&quot;??_-;_-@_-"/>
    <numFmt numFmtId="166" formatCode="0.0%"/>
    <numFmt numFmtId="167" formatCode="#,##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K49"/>
  <sheetViews>
    <sheetView tabSelected="1" topLeftCell="A32" zoomScaleNormal="100" workbookViewId="0">
      <selection activeCell="K63" sqref="K63"/>
    </sheetView>
  </sheetViews>
  <sheetFormatPr defaultColWidth="8.85546875" defaultRowHeight="12.75" x14ac:dyDescent="0.2"/>
  <cols>
    <col min="1" max="1" width="15.7109375" style="3" customWidth="1"/>
    <col min="2" max="2" width="9.140625" style="3" bestFit="1" customWidth="1"/>
    <col min="3" max="3" width="7.28515625" style="3" bestFit="1" customWidth="1"/>
    <col min="4" max="4" width="8.28515625" style="3" bestFit="1" customWidth="1"/>
    <col min="5" max="5" width="7.28515625" style="3" bestFit="1" customWidth="1"/>
    <col min="6" max="6" width="8.28515625" style="3" bestFit="1" customWidth="1"/>
    <col min="7" max="7" width="7.28515625" style="3" bestFit="1" customWidth="1"/>
    <col min="8" max="8" width="6.7109375" style="3" bestFit="1" customWidth="1"/>
    <col min="9" max="9" width="7.28515625" style="3" bestFit="1" customWidth="1"/>
    <col min="10" max="10" width="11.7109375" style="3" bestFit="1" customWidth="1"/>
    <col min="11" max="11" width="7.28515625" style="3" bestFit="1" customWidth="1"/>
    <col min="12" max="14" width="8.85546875" style="3"/>
    <col min="15" max="15" width="12.5703125" style="3" bestFit="1" customWidth="1"/>
    <col min="16" max="16" width="14.28515625" style="3" bestFit="1" customWidth="1"/>
    <col min="17" max="20" width="12.5703125" style="3" bestFit="1" customWidth="1"/>
    <col min="21" max="16384" width="8.85546875" style="3"/>
  </cols>
  <sheetData>
    <row r="1" spans="1:11" x14ac:dyDescent="0.2">
      <c r="A1" s="13">
        <v>2017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">
      <c r="A2" s="2"/>
      <c r="B2" s="13" t="s">
        <v>0</v>
      </c>
      <c r="C2" s="13"/>
      <c r="D2" s="13" t="s">
        <v>1</v>
      </c>
      <c r="E2" s="13"/>
      <c r="F2" s="13" t="s">
        <v>2</v>
      </c>
      <c r="G2" s="13"/>
      <c r="H2" s="13" t="s">
        <v>7</v>
      </c>
      <c r="I2" s="13"/>
      <c r="J2" s="13" t="s">
        <v>3</v>
      </c>
      <c r="K2" s="13"/>
    </row>
    <row r="3" spans="1:11" x14ac:dyDescent="0.2">
      <c r="A3" s="4" t="s">
        <v>4</v>
      </c>
      <c r="B3" s="5">
        <v>9433.577368283457</v>
      </c>
      <c r="C3" s="6">
        <f>B3/B$7</f>
        <v>0.9280948302192259</v>
      </c>
      <c r="D3" s="7">
        <v>3348.2455205873048</v>
      </c>
      <c r="E3" s="6">
        <f>D3/D$7</f>
        <v>0.96044979481394821</v>
      </c>
      <c r="F3" s="7">
        <v>2621.9095588424771</v>
      </c>
      <c r="G3" s="6">
        <f>F3/F$7</f>
        <v>0.8968166477938877</v>
      </c>
      <c r="H3" s="7">
        <v>151.7893471053564</v>
      </c>
      <c r="I3" s="6">
        <f>H3/H$7</f>
        <v>0.85146546342533325</v>
      </c>
      <c r="J3" s="8">
        <v>935558.12425482343</v>
      </c>
      <c r="K3" s="6">
        <f>J3/J$7</f>
        <v>0.93128514768269188</v>
      </c>
    </row>
    <row r="4" spans="1:11" ht="25.5" x14ac:dyDescent="0.2">
      <c r="A4" s="4" t="s">
        <v>11</v>
      </c>
      <c r="B4" s="5">
        <v>190.95657027730829</v>
      </c>
      <c r="C4" s="6">
        <f t="shared" ref="C4:E6" si="0">B4/B$7</f>
        <v>1.8786701879036194E-2</v>
      </c>
      <c r="D4" s="7">
        <v>37.670537388949533</v>
      </c>
      <c r="E4" s="6">
        <f t="shared" si="0"/>
        <v>1.0805856286011372E-2</v>
      </c>
      <c r="F4" s="7">
        <v>241.65533715380121</v>
      </c>
      <c r="G4" s="6">
        <f t="shared" ref="G4" si="1">F4/F$7</f>
        <v>8.2657515266640891E-2</v>
      </c>
      <c r="H4" s="7">
        <v>22.63589417440166</v>
      </c>
      <c r="I4" s="6">
        <f t="shared" ref="I4" si="2">H4/H$7</f>
        <v>0.12697651377257668</v>
      </c>
      <c r="J4" s="8">
        <v>54523.520717910782</v>
      </c>
      <c r="K4" s="6">
        <f t="shared" ref="K4" si="3">J4/J$7</f>
        <v>5.4274495328020304E-2</v>
      </c>
    </row>
    <row r="5" spans="1:11" ht="25.5" x14ac:dyDescent="0.2">
      <c r="A5" s="4" t="s">
        <v>5</v>
      </c>
      <c r="B5" s="5">
        <v>524.76695847108113</v>
      </c>
      <c r="C5" s="6">
        <f t="shared" si="0"/>
        <v>5.1627657484882503E-2</v>
      </c>
      <c r="D5" s="7">
        <v>93.246312424533741</v>
      </c>
      <c r="E5" s="6">
        <f t="shared" si="0"/>
        <v>2.6747859762563529E-2</v>
      </c>
      <c r="F5" s="7">
        <v>10.172934619419919</v>
      </c>
      <c r="G5" s="6">
        <f t="shared" ref="G5" si="4">F5/F$7</f>
        <v>3.4796231215703357E-3</v>
      </c>
      <c r="H5" s="7">
        <v>1.1453546702706561</v>
      </c>
      <c r="I5" s="6">
        <f t="shared" ref="I5" si="5">H5/H$7</f>
        <v>6.424890571743949E-3</v>
      </c>
      <c r="J5" s="8">
        <v>9177.5692136654361</v>
      </c>
      <c r="K5" s="6">
        <f t="shared" ref="K5" si="6">J5/J$7</f>
        <v>9.1356524826549032E-3</v>
      </c>
    </row>
    <row r="6" spans="1:11" x14ac:dyDescent="0.2">
      <c r="A6" s="4" t="s">
        <v>12</v>
      </c>
      <c r="B6" s="5">
        <v>15.15327416006048</v>
      </c>
      <c r="C6" s="6">
        <f t="shared" si="0"/>
        <v>1.4908104168552291E-3</v>
      </c>
      <c r="D6" s="7">
        <v>6.9600054553122463</v>
      </c>
      <c r="E6" s="6">
        <f t="shared" si="0"/>
        <v>1.9964891374770091E-3</v>
      </c>
      <c r="F6" s="7">
        <v>49.835862281516683</v>
      </c>
      <c r="G6" s="6">
        <f t="shared" ref="G6" si="7">F6/F$7</f>
        <v>1.7046213817901112E-2</v>
      </c>
      <c r="H6" s="7">
        <v>2.6977585816135612</v>
      </c>
      <c r="I6" s="6">
        <f t="shared" ref="I6" si="8">H6/H$7</f>
        <v>1.5133132230346102E-2</v>
      </c>
      <c r="J6" s="8">
        <v>5329.043859768095</v>
      </c>
      <c r="K6" s="6">
        <f t="shared" ref="K6" si="9">J6/J$7</f>
        <v>5.3047045066329946E-3</v>
      </c>
    </row>
    <row r="7" spans="1:11" x14ac:dyDescent="0.2">
      <c r="A7" s="4" t="s">
        <v>6</v>
      </c>
      <c r="B7" s="9">
        <f>SUM(B3:B6)</f>
        <v>10164.454171191908</v>
      </c>
      <c r="C7" s="6">
        <v>1</v>
      </c>
      <c r="D7" s="9">
        <f>SUM(D3:D6)</f>
        <v>3486.1223758561</v>
      </c>
      <c r="E7" s="6">
        <v>1</v>
      </c>
      <c r="F7" s="9">
        <f>SUM(F3:F6)</f>
        <v>2923.5736928972146</v>
      </c>
      <c r="G7" s="6">
        <v>1</v>
      </c>
      <c r="H7" s="9">
        <f>SUM(H3:H6)</f>
        <v>178.26835453164227</v>
      </c>
      <c r="I7" s="6">
        <v>1</v>
      </c>
      <c r="J7" s="9">
        <f>SUM(J3:J6)</f>
        <v>1004588.2580461677</v>
      </c>
      <c r="K7" s="6">
        <v>1</v>
      </c>
    </row>
    <row r="8" spans="1:11" x14ac:dyDescent="0.2">
      <c r="A8" s="13">
        <v>2018</v>
      </c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1" x14ac:dyDescent="0.2">
      <c r="A9" s="2"/>
      <c r="B9" s="13" t="s">
        <v>0</v>
      </c>
      <c r="C9" s="13"/>
      <c r="D9" s="13" t="s">
        <v>1</v>
      </c>
      <c r="E9" s="13"/>
      <c r="F9" s="13" t="s">
        <v>2</v>
      </c>
      <c r="G9" s="13"/>
      <c r="H9" s="13" t="s">
        <v>7</v>
      </c>
      <c r="I9" s="13"/>
      <c r="J9" s="14" t="s">
        <v>3</v>
      </c>
      <c r="K9" s="15"/>
    </row>
    <row r="10" spans="1:11" x14ac:dyDescent="0.2">
      <c r="A10" s="4" t="s">
        <v>4</v>
      </c>
      <c r="B10" s="11">
        <v>10887.687350516149</v>
      </c>
      <c r="C10" s="6">
        <f>B10/B$14</f>
        <v>0.92029583564960127</v>
      </c>
      <c r="D10" s="7">
        <v>3835.9664054111099</v>
      </c>
      <c r="E10" s="6">
        <f>D10/D$14</f>
        <v>0.95095759135452429</v>
      </c>
      <c r="F10" s="7">
        <v>3132.0270465738458</v>
      </c>
      <c r="G10" s="6">
        <f>F10/F$14</f>
        <v>0.79044836209328306</v>
      </c>
      <c r="H10" s="7">
        <v>180.6071231573971</v>
      </c>
      <c r="I10" s="6">
        <f>H10/H$14</f>
        <v>0.71909330840039554</v>
      </c>
      <c r="J10" s="8">
        <v>1158123.918828411</v>
      </c>
      <c r="K10" s="6">
        <f>J10/J$14</f>
        <v>0.86842709686103092</v>
      </c>
    </row>
    <row r="11" spans="1:11" ht="25.5" x14ac:dyDescent="0.2">
      <c r="A11" s="4" t="s">
        <v>11</v>
      </c>
      <c r="B11" s="5">
        <v>505.25653566575608</v>
      </c>
      <c r="C11" s="6">
        <f t="shared" ref="C11:E14" si="10">B11/B$14</f>
        <v>4.2707461257683536E-2</v>
      </c>
      <c r="D11" s="7">
        <v>99.68432525097937</v>
      </c>
      <c r="E11" s="6">
        <f t="shared" si="10"/>
        <v>2.4712303450507633E-2</v>
      </c>
      <c r="F11" s="7">
        <v>655.67757393726151</v>
      </c>
      <c r="G11" s="6">
        <f t="shared" ref="G11" si="11">F11/F$14</f>
        <v>0.16547726334194862</v>
      </c>
      <c r="H11" s="7">
        <v>60.388810858401179</v>
      </c>
      <c r="I11" s="6">
        <f t="shared" ref="I11" si="12">H11/H$14</f>
        <v>0.24044007252520636</v>
      </c>
      <c r="J11" s="8">
        <v>150665.55278697179</v>
      </c>
      <c r="K11" s="6">
        <f t="shared" ref="K11" si="13">J11/J$14</f>
        <v>0.11297758942420913</v>
      </c>
    </row>
    <row r="12" spans="1:11" ht="25.5" x14ac:dyDescent="0.2">
      <c r="A12" s="4" t="s">
        <v>5</v>
      </c>
      <c r="B12" s="5">
        <v>384.33579119182963</v>
      </c>
      <c r="C12" s="6">
        <f t="shared" si="10"/>
        <v>3.2486479151898832E-2</v>
      </c>
      <c r="D12" s="7">
        <v>69.459861521723681</v>
      </c>
      <c r="E12" s="6">
        <f t="shared" si="10"/>
        <v>1.7219489335292562E-2</v>
      </c>
      <c r="F12" s="7">
        <v>8.1414720874569682</v>
      </c>
      <c r="G12" s="6">
        <f t="shared" ref="G12" si="14">F12/F$14</f>
        <v>2.0547119104856715E-3</v>
      </c>
      <c r="H12" s="7">
        <v>0.8950452902118603</v>
      </c>
      <c r="I12" s="6">
        <f t="shared" ref="I12" si="15">H12/H$14</f>
        <v>3.5636527931721179E-3</v>
      </c>
      <c r="J12" s="8">
        <v>7628.7232046981781</v>
      </c>
      <c r="K12" s="6">
        <f t="shared" ref="K12" si="16">J12/J$14</f>
        <v>5.7204499775071003E-3</v>
      </c>
    </row>
    <row r="13" spans="1:11" x14ac:dyDescent="0.2">
      <c r="A13" s="4" t="s">
        <v>12</v>
      </c>
      <c r="B13" s="5">
        <v>53.35882902671041</v>
      </c>
      <c r="C13" s="6">
        <f t="shared" si="10"/>
        <v>4.5102239408162936E-3</v>
      </c>
      <c r="D13" s="7">
        <v>28.682754948774409</v>
      </c>
      <c r="E13" s="6">
        <f t="shared" si="10"/>
        <v>7.1106158596754791E-3</v>
      </c>
      <c r="F13" s="7">
        <v>166.49629024797821</v>
      </c>
      <c r="G13" s="6">
        <f t="shared" ref="G13" si="17">F13/F$14</f>
        <v>4.2019662654282655E-2</v>
      </c>
      <c r="H13" s="7">
        <v>9.2685309377341092</v>
      </c>
      <c r="I13" s="6">
        <f t="shared" ref="I13" si="18">H13/H$14</f>
        <v>3.6902966281225913E-2</v>
      </c>
      <c r="J13" s="8">
        <v>17169.763241686429</v>
      </c>
      <c r="K13" s="6">
        <f t="shared" ref="K13" si="19">J13/J$14</f>
        <v>1.2874863737252778E-2</v>
      </c>
    </row>
    <row r="14" spans="1:11" x14ac:dyDescent="0.2">
      <c r="A14" s="4" t="s">
        <v>6</v>
      </c>
      <c r="B14" s="9">
        <f>SUM(B10:B13)</f>
        <v>11830.638506400446</v>
      </c>
      <c r="C14" s="6">
        <f t="shared" si="10"/>
        <v>1</v>
      </c>
      <c r="D14" s="9">
        <f>SUM(D10:D13)</f>
        <v>4033.7933471325873</v>
      </c>
      <c r="E14" s="6">
        <f t="shared" si="10"/>
        <v>1</v>
      </c>
      <c r="F14" s="9">
        <f>SUM(F10:F13)</f>
        <v>3962.3423828465425</v>
      </c>
      <c r="G14" s="6">
        <f t="shared" ref="G14" si="20">F14/F$14</f>
        <v>1</v>
      </c>
      <c r="H14" s="9">
        <f>SUM(H10:H13)</f>
        <v>251.15951024374425</v>
      </c>
      <c r="I14" s="6">
        <f t="shared" ref="I14" si="21">H14/H$14</f>
        <v>1</v>
      </c>
      <c r="J14" s="9">
        <f>SUM(J10:J13)</f>
        <v>1333587.9580617675</v>
      </c>
      <c r="K14" s="6">
        <f t="shared" ref="K14" si="22">J14/J$14</f>
        <v>1</v>
      </c>
    </row>
    <row r="15" spans="1:11" x14ac:dyDescent="0.2">
      <c r="A15" s="13">
        <v>2019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11" x14ac:dyDescent="0.2">
      <c r="A16" s="2"/>
      <c r="B16" s="13" t="s">
        <v>0</v>
      </c>
      <c r="C16" s="13"/>
      <c r="D16" s="13" t="s">
        <v>1</v>
      </c>
      <c r="E16" s="13"/>
      <c r="F16" s="13" t="s">
        <v>2</v>
      </c>
      <c r="G16" s="13"/>
      <c r="H16" s="13" t="s">
        <v>7</v>
      </c>
      <c r="I16" s="13"/>
      <c r="J16" s="14" t="s">
        <v>3</v>
      </c>
      <c r="K16" s="15"/>
    </row>
    <row r="17" spans="1:11" x14ac:dyDescent="0.2">
      <c r="A17" s="4" t="s">
        <v>4</v>
      </c>
      <c r="B17" s="12">
        <v>9104.0573780719697</v>
      </c>
      <c r="C17" s="6">
        <f>B17/B$21</f>
        <v>0.92167157277929146</v>
      </c>
      <c r="D17" s="7">
        <v>3188.0578460677389</v>
      </c>
      <c r="E17" s="6">
        <f>D17/D$21</f>
        <v>0.95265488409295607</v>
      </c>
      <c r="F17" s="7">
        <v>2508.8688262835758</v>
      </c>
      <c r="G17" s="6">
        <f>F17/F$21</f>
        <v>0.78204998010974902</v>
      </c>
      <c r="H17" s="7">
        <v>149.67778082921831</v>
      </c>
      <c r="I17" s="6">
        <f>H17/H$21</f>
        <v>0.71287504356600739</v>
      </c>
      <c r="J17" s="7">
        <v>969325.30287421437</v>
      </c>
      <c r="K17" s="6">
        <f>J17/J$21</f>
        <v>0.86131558775051298</v>
      </c>
    </row>
    <row r="18" spans="1:11" ht="25.5" x14ac:dyDescent="0.2">
      <c r="A18" s="4" t="s">
        <v>11</v>
      </c>
      <c r="B18" s="10">
        <v>453.91514110154162</v>
      </c>
      <c r="C18" s="6">
        <f t="shared" ref="C18:E21" si="23">B18/B$21</f>
        <v>4.5953212357278776E-2</v>
      </c>
      <c r="D18" s="7">
        <v>89.595454470474508</v>
      </c>
      <c r="E18" s="6">
        <f t="shared" si="23"/>
        <v>2.6772897925645748E-2</v>
      </c>
      <c r="F18" s="7">
        <v>599.34379499446231</v>
      </c>
      <c r="G18" s="6">
        <f t="shared" ref="G18" si="24">F18/F$21</f>
        <v>0.18682395749188604</v>
      </c>
      <c r="H18" s="7">
        <v>54.375516997658288</v>
      </c>
      <c r="I18" s="6">
        <f t="shared" ref="I18" si="25">H18/H$21</f>
        <v>0.25897597381443133</v>
      </c>
      <c r="J18" s="7">
        <v>140321.2441269985</v>
      </c>
      <c r="K18" s="6">
        <f t="shared" ref="K18" si="26">J18/J$21</f>
        <v>0.12468556685846938</v>
      </c>
    </row>
    <row r="19" spans="1:11" ht="25.5" x14ac:dyDescent="0.2">
      <c r="A19" s="4" t="s">
        <v>5</v>
      </c>
      <c r="B19" s="10">
        <v>289.75223779397737</v>
      </c>
      <c r="C19" s="6">
        <f t="shared" si="23"/>
        <v>2.9333778296161267E-2</v>
      </c>
      <c r="D19" s="7">
        <v>52.700899750417989</v>
      </c>
      <c r="E19" s="6">
        <f t="shared" si="23"/>
        <v>1.5748073581931546E-2</v>
      </c>
      <c r="F19" s="7">
        <v>6.1438350377458884</v>
      </c>
      <c r="G19" s="6">
        <f t="shared" ref="G19" si="27">F19/F$21</f>
        <v>1.9151204792895256E-3</v>
      </c>
      <c r="H19" s="7">
        <v>0.6834376433126832</v>
      </c>
      <c r="I19" s="6">
        <f t="shared" ref="I19" si="28">H19/H$21</f>
        <v>3.2550298184008887E-3</v>
      </c>
      <c r="J19" s="7">
        <v>5944.7743881723172</v>
      </c>
      <c r="K19" s="6">
        <f t="shared" ref="K19" si="29">J19/J$21</f>
        <v>5.282361691178592E-3</v>
      </c>
    </row>
    <row r="20" spans="1:11" x14ac:dyDescent="0.2">
      <c r="A20" s="4" t="s">
        <v>12</v>
      </c>
      <c r="B20" s="10">
        <v>30.042602851124919</v>
      </c>
      <c r="C20" s="6">
        <f t="shared" si="23"/>
        <v>3.0414365672686381E-3</v>
      </c>
      <c r="D20" s="7">
        <v>16.143990504941851</v>
      </c>
      <c r="E20" s="6">
        <f t="shared" si="23"/>
        <v>4.8241443994665768E-3</v>
      </c>
      <c r="F20" s="7">
        <v>93.710662273610424</v>
      </c>
      <c r="G20" s="6">
        <f t="shared" ref="G20" si="30">F20/F$21</f>
        <v>2.9210941919075417E-2</v>
      </c>
      <c r="H20" s="7">
        <v>5.2268229123383243</v>
      </c>
      <c r="I20" s="6">
        <f t="shared" ref="I20" si="31">H20/H$21</f>
        <v>2.4893952801160382E-2</v>
      </c>
      <c r="J20" s="7">
        <v>9809.5382488211926</v>
      </c>
      <c r="K20" s="6">
        <f t="shared" ref="K20" si="32">J20/J$21</f>
        <v>8.7164836998389721E-3</v>
      </c>
    </row>
    <row r="21" spans="1:11" x14ac:dyDescent="0.2">
      <c r="A21" s="4" t="s">
        <v>6</v>
      </c>
      <c r="B21" s="9">
        <f>SUM(B17:B20)</f>
        <v>9877.767359818612</v>
      </c>
      <c r="C21" s="6">
        <f t="shared" si="23"/>
        <v>1</v>
      </c>
      <c r="D21" s="9">
        <f>SUM(D17:D20)</f>
        <v>3346.4981907935735</v>
      </c>
      <c r="E21" s="6">
        <f t="shared" si="23"/>
        <v>1</v>
      </c>
      <c r="F21" s="9">
        <f>SUM(F17:F20)</f>
        <v>3208.0671185893943</v>
      </c>
      <c r="G21" s="6">
        <f t="shared" ref="G21" si="33">F21/F$21</f>
        <v>1</v>
      </c>
      <c r="H21" s="9">
        <f>SUM(H17:H20)</f>
        <v>209.96355838252759</v>
      </c>
      <c r="I21" s="6">
        <f t="shared" ref="I21" si="34">H21/H$21</f>
        <v>1</v>
      </c>
      <c r="J21" s="9">
        <f>SUM(J17:J20)</f>
        <v>1125400.8596382064</v>
      </c>
      <c r="K21" s="6">
        <f t="shared" ref="K21" si="35">J21/J$21</f>
        <v>1</v>
      </c>
    </row>
    <row r="22" spans="1:11" x14ac:dyDescent="0.2">
      <c r="A22" s="13">
        <v>2020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x14ac:dyDescent="0.2">
      <c r="A23" s="2"/>
      <c r="B23" s="13" t="s">
        <v>0</v>
      </c>
      <c r="C23" s="13"/>
      <c r="D23" s="13" t="s">
        <v>1</v>
      </c>
      <c r="E23" s="13"/>
      <c r="F23" s="13" t="s">
        <v>2</v>
      </c>
      <c r="G23" s="13"/>
      <c r="H23" s="13" t="s">
        <v>7</v>
      </c>
      <c r="I23" s="13"/>
      <c r="J23" s="13" t="s">
        <v>3</v>
      </c>
      <c r="K23" s="13"/>
    </row>
    <row r="24" spans="1:11" x14ac:dyDescent="0.2">
      <c r="A24" s="4" t="s">
        <v>4</v>
      </c>
      <c r="B24" s="12">
        <v>6089.9242505462335</v>
      </c>
      <c r="C24" s="6">
        <f>B24/B$28</f>
        <v>0.90026781436002756</v>
      </c>
      <c r="D24" s="7">
        <v>2121.0854966058441</v>
      </c>
      <c r="E24" s="6">
        <f>D24/D$28</f>
        <v>0.9429071972726476</v>
      </c>
      <c r="F24" s="7">
        <v>1684.0865243909909</v>
      </c>
      <c r="G24" s="6">
        <f>F24/F$28</f>
        <v>0.87561887387928872</v>
      </c>
      <c r="H24" s="7">
        <v>100.92635970585251</v>
      </c>
      <c r="I24" s="6">
        <f>H24/H$28</f>
        <v>0.82713091416683482</v>
      </c>
      <c r="J24" s="7">
        <v>667693.97214592423</v>
      </c>
      <c r="K24" s="6">
        <f>J24/J$28</f>
        <v>0.91549723837518937</v>
      </c>
    </row>
    <row r="25" spans="1:11" ht="25.5" x14ac:dyDescent="0.2">
      <c r="A25" s="4" t="s">
        <v>11</v>
      </c>
      <c r="B25" s="10">
        <v>155.3768791248645</v>
      </c>
      <c r="C25" s="6">
        <f t="shared" ref="C25:E28" si="36">B25/B$28</f>
        <v>2.296921892900021E-2</v>
      </c>
      <c r="D25" s="7">
        <v>30.730177314216661</v>
      </c>
      <c r="E25" s="6">
        <f t="shared" si="36"/>
        <v>1.3660790858928781E-2</v>
      </c>
      <c r="F25" s="7">
        <v>203.80393907909129</v>
      </c>
      <c r="G25" s="6">
        <f t="shared" ref="G25" si="37">F25/F$28</f>
        <v>0.10596520608888005</v>
      </c>
      <c r="H25" s="7">
        <v>18.502296872438649</v>
      </c>
      <c r="I25" s="6">
        <f t="shared" ref="I25" si="38">H25/H$28</f>
        <v>0.15163354519957895</v>
      </c>
      <c r="J25" s="7">
        <v>48265.572692211019</v>
      </c>
      <c r="K25" s="6">
        <f t="shared" ref="K25" si="39">J25/J$28</f>
        <v>6.6178519429046304E-2</v>
      </c>
    </row>
    <row r="26" spans="1:11" ht="25.5" x14ac:dyDescent="0.2">
      <c r="A26" s="4" t="s">
        <v>5</v>
      </c>
      <c r="B26" s="10">
        <v>511.38296712235439</v>
      </c>
      <c r="C26" s="6">
        <f t="shared" si="36"/>
        <v>7.5597266430841747E-2</v>
      </c>
      <c r="D26" s="7">
        <v>93.467106170257864</v>
      </c>
      <c r="E26" s="6">
        <f t="shared" si="36"/>
        <v>4.1549860794017748E-2</v>
      </c>
      <c r="F26" s="7">
        <v>10.83225413642081</v>
      </c>
      <c r="G26" s="6">
        <f t="shared" ref="G26" si="40">F26/F$28</f>
        <v>5.6320895815831374E-3</v>
      </c>
      <c r="H26" s="7">
        <v>1.2173719296200709</v>
      </c>
      <c r="I26" s="6">
        <f t="shared" ref="I26" si="41">H26/H$28</f>
        <v>9.9768381616294772E-3</v>
      </c>
      <c r="J26" s="7">
        <v>10763.261559303321</v>
      </c>
      <c r="K26" s="6">
        <f t="shared" ref="K26" si="42">J26/J$28</f>
        <v>1.4757863099741291E-2</v>
      </c>
    </row>
    <row r="27" spans="1:11" x14ac:dyDescent="0.2">
      <c r="A27" s="4" t="s">
        <v>12</v>
      </c>
      <c r="B27" s="10">
        <v>7.8854606280470811</v>
      </c>
      <c r="C27" s="6">
        <f t="shared" si="36"/>
        <v>1.1657002801302909E-3</v>
      </c>
      <c r="D27" s="7">
        <v>4.2339302933423877</v>
      </c>
      <c r="E27" s="6">
        <f t="shared" si="36"/>
        <v>1.8821510744057906E-3</v>
      </c>
      <c r="F27" s="7">
        <v>24.587268769094589</v>
      </c>
      <c r="G27" s="6">
        <f t="shared" ref="G27" si="43">F27/F$28</f>
        <v>1.2783830450248081E-2</v>
      </c>
      <c r="H27" s="7">
        <v>1.373784773418212</v>
      </c>
      <c r="I27" s="6">
        <f t="shared" ref="I27" si="44">H27/H$28</f>
        <v>1.1258702471956809E-2</v>
      </c>
      <c r="J27" s="7">
        <v>2601.0453390640978</v>
      </c>
      <c r="K27" s="6">
        <f t="shared" ref="K27" si="45">J27/J$28</f>
        <v>3.5663790960230785E-3</v>
      </c>
    </row>
    <row r="28" spans="1:11" x14ac:dyDescent="0.2">
      <c r="A28" s="4" t="s">
        <v>6</v>
      </c>
      <c r="B28" s="9">
        <f>SUM(B24:B27)</f>
        <v>6764.5695574215006</v>
      </c>
      <c r="C28" s="6">
        <f t="shared" si="36"/>
        <v>1</v>
      </c>
      <c r="D28" s="9">
        <f>SUM(D24:D27)</f>
        <v>2249.5167103836611</v>
      </c>
      <c r="E28" s="6">
        <f t="shared" si="36"/>
        <v>1</v>
      </c>
      <c r="F28" s="9">
        <f>SUM(F24:F27)</f>
        <v>1923.3099863755976</v>
      </c>
      <c r="G28" s="6">
        <f t="shared" ref="G28" si="46">F28/F$28</f>
        <v>1</v>
      </c>
      <c r="H28" s="9">
        <f>SUM(H24:H27)</f>
        <v>122.01981328132943</v>
      </c>
      <c r="I28" s="6">
        <f t="shared" ref="I28" si="47">H28/H$28</f>
        <v>1</v>
      </c>
      <c r="J28" s="9">
        <f>SUM(J24:J27)</f>
        <v>729323.85173650261</v>
      </c>
      <c r="K28" s="6">
        <f t="shared" ref="K28" si="48">J28/J$28</f>
        <v>1</v>
      </c>
    </row>
    <row r="29" spans="1:11" x14ac:dyDescent="0.2">
      <c r="A29" s="13">
        <v>2021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 x14ac:dyDescent="0.2">
      <c r="A30" s="2"/>
      <c r="B30" s="13" t="s">
        <v>0</v>
      </c>
      <c r="C30" s="13"/>
      <c r="D30" s="13" t="s">
        <v>1</v>
      </c>
      <c r="E30" s="13"/>
      <c r="F30" s="13" t="s">
        <v>2</v>
      </c>
      <c r="G30" s="13"/>
      <c r="H30" s="13" t="s">
        <v>7</v>
      </c>
      <c r="I30" s="13"/>
      <c r="J30" s="13" t="s">
        <v>3</v>
      </c>
      <c r="K30" s="13"/>
    </row>
    <row r="31" spans="1:11" x14ac:dyDescent="0.2">
      <c r="A31" s="4" t="s">
        <v>4</v>
      </c>
      <c r="B31" s="12">
        <v>6560.1704306290276</v>
      </c>
      <c r="C31" s="6">
        <f>B31/B$35</f>
        <v>0.94635971765712068</v>
      </c>
      <c r="D31" s="7">
        <v>2269.9243951073158</v>
      </c>
      <c r="E31" s="6">
        <f>D31/D$35</f>
        <v>0.96705860845324199</v>
      </c>
      <c r="F31" s="7">
        <v>1804.1814026483571</v>
      </c>
      <c r="G31" s="6">
        <f>F31/F$35</f>
        <v>0.8467286933476893</v>
      </c>
      <c r="H31" s="7">
        <v>108.9893755736325</v>
      </c>
      <c r="I31" s="6">
        <f>H31/H$35</f>
        <v>0.79701982489951118</v>
      </c>
      <c r="J31" s="7">
        <v>733926.31423160539</v>
      </c>
      <c r="K31" s="6">
        <f>J31/J$35</f>
        <v>0.9076460657948352</v>
      </c>
    </row>
    <row r="32" spans="1:11" ht="25.5" x14ac:dyDescent="0.2">
      <c r="A32" s="4" t="s">
        <v>11</v>
      </c>
      <c r="B32" s="10">
        <v>203.34341166531871</v>
      </c>
      <c r="C32" s="6">
        <f t="shared" ref="C32:E35" si="49">B32/B$35</f>
        <v>2.9333996073113423E-2</v>
      </c>
      <c r="D32" s="7">
        <v>40.228158713479019</v>
      </c>
      <c r="E32" s="6">
        <f t="shared" si="49"/>
        <v>1.7138450632957734E-2</v>
      </c>
      <c r="F32" s="7">
        <v>268.59980400608299</v>
      </c>
      <c r="G32" s="6">
        <f t="shared" ref="G32" si="50">F32/F$35</f>
        <v>0.12605781256012838</v>
      </c>
      <c r="H32" s="7">
        <v>24.32466981679687</v>
      </c>
      <c r="I32" s="6">
        <f t="shared" ref="I32" si="51">H32/H$35</f>
        <v>0.1778819630453243</v>
      </c>
      <c r="J32" s="7">
        <v>65512.00371609271</v>
      </c>
      <c r="K32" s="6">
        <f t="shared" ref="K32" si="52">J32/J$35</f>
        <v>8.1018640812058174E-2</v>
      </c>
    </row>
    <row r="33" spans="1:11" ht="25.5" x14ac:dyDescent="0.2">
      <c r="A33" s="4" t="s">
        <v>5</v>
      </c>
      <c r="B33" s="10">
        <v>150.91597048428179</v>
      </c>
      <c r="C33" s="6">
        <f t="shared" si="49"/>
        <v>2.1770897071611717E-2</v>
      </c>
      <c r="D33" s="7">
        <v>27.671373961157961</v>
      </c>
      <c r="E33" s="6">
        <f t="shared" si="49"/>
        <v>1.1788868587229559E-2</v>
      </c>
      <c r="F33" s="7">
        <v>3.185096797056457</v>
      </c>
      <c r="G33" s="6">
        <f t="shared" ref="G33" si="53">F33/F$35</f>
        <v>1.4948124646439248E-3</v>
      </c>
      <c r="H33" s="7">
        <v>0.36334053366740948</v>
      </c>
      <c r="I33" s="6">
        <f t="shared" ref="I33" si="54">H33/H$35</f>
        <v>2.6570443861920179E-3</v>
      </c>
      <c r="J33" s="7">
        <v>3280.1789644600508</v>
      </c>
      <c r="K33" s="6">
        <f t="shared" ref="K33" si="55">J33/J$35</f>
        <v>4.0565946123790469E-3</v>
      </c>
    </row>
    <row r="34" spans="1:11" x14ac:dyDescent="0.2">
      <c r="A34" s="4" t="s">
        <v>12</v>
      </c>
      <c r="B34" s="10">
        <v>17.575330962991931</v>
      </c>
      <c r="C34" s="6">
        <f t="shared" si="49"/>
        <v>2.5353891981542108E-3</v>
      </c>
      <c r="D34" s="7">
        <v>9.4220149825062602</v>
      </c>
      <c r="E34" s="6">
        <f t="shared" si="49"/>
        <v>4.0140723265707397E-3</v>
      </c>
      <c r="F34" s="7">
        <v>54.80051338473465</v>
      </c>
      <c r="G34" s="6">
        <f t="shared" ref="G34" si="56">F34/F$35</f>
        <v>2.571868162753849E-2</v>
      </c>
      <c r="H34" s="7">
        <v>3.0687428028441599</v>
      </c>
      <c r="I34" s="6">
        <f t="shared" ref="I34" si="57">H34/H$35</f>
        <v>2.2441167668972362E-2</v>
      </c>
      <c r="J34" s="7">
        <v>5885.5855491021921</v>
      </c>
      <c r="K34" s="6">
        <f t="shared" ref="K34" si="58">J34/J$35</f>
        <v>7.278698780727671E-3</v>
      </c>
    </row>
    <row r="35" spans="1:11" x14ac:dyDescent="0.2">
      <c r="A35" s="4" t="s">
        <v>6</v>
      </c>
      <c r="B35" s="9">
        <f>SUM(B31:B34)</f>
        <v>6932.0051437416196</v>
      </c>
      <c r="C35" s="6">
        <f t="shared" si="49"/>
        <v>1</v>
      </c>
      <c r="D35" s="9">
        <f>SUM(D31:D34)</f>
        <v>2347.245942764459</v>
      </c>
      <c r="E35" s="6">
        <f t="shared" si="49"/>
        <v>1</v>
      </c>
      <c r="F35" s="9">
        <f>SUM(F31:F34)</f>
        <v>2130.7668168362311</v>
      </c>
      <c r="G35" s="6">
        <f t="shared" ref="G35" si="59">F35/F$35</f>
        <v>1</v>
      </c>
      <c r="H35" s="9">
        <f>SUM(H31:H34)</f>
        <v>136.74612872694095</v>
      </c>
      <c r="I35" s="6">
        <f t="shared" ref="I35" si="60">H35/H$35</f>
        <v>1</v>
      </c>
      <c r="J35" s="9">
        <f>SUM(J31:J34)</f>
        <v>808604.08246126026</v>
      </c>
      <c r="K35" s="6">
        <f t="shared" ref="K35" si="61">J35/J$35</f>
        <v>1</v>
      </c>
    </row>
    <row r="36" spans="1:11" x14ac:dyDescent="0.2">
      <c r="A36" s="13">
        <v>2022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1" x14ac:dyDescent="0.2">
      <c r="A37" s="2"/>
      <c r="B37" s="13" t="s">
        <v>0</v>
      </c>
      <c r="C37" s="13"/>
      <c r="D37" s="13" t="s">
        <v>1</v>
      </c>
      <c r="E37" s="13"/>
      <c r="F37" s="13" t="s">
        <v>2</v>
      </c>
      <c r="G37" s="13"/>
      <c r="H37" s="13" t="s">
        <v>7</v>
      </c>
      <c r="I37" s="13"/>
      <c r="J37" s="13" t="s">
        <v>3</v>
      </c>
      <c r="K37" s="13"/>
    </row>
    <row r="38" spans="1:11" x14ac:dyDescent="0.2">
      <c r="A38" s="4" t="s">
        <v>4</v>
      </c>
      <c r="B38" s="12">
        <v>7223.0180228286254</v>
      </c>
      <c r="C38" s="6">
        <f>B38/B$42</f>
        <v>0.9329585676028721</v>
      </c>
      <c r="D38" s="7">
        <v>2485.4089916884468</v>
      </c>
      <c r="E38" s="6">
        <f>D38/D$42</f>
        <v>0.95798703007303354</v>
      </c>
      <c r="F38" s="7">
        <v>1975.996502711763</v>
      </c>
      <c r="G38" s="6">
        <f>F38/F$42</f>
        <v>0.81884816812315175</v>
      </c>
      <c r="H38" s="7">
        <v>120.63880548290361</v>
      </c>
      <c r="I38" s="6">
        <f>H38/H$42</f>
        <v>0.76789951150460878</v>
      </c>
      <c r="J38" s="7">
        <v>825107.27039149706</v>
      </c>
      <c r="K38" s="6">
        <f>J38/J$42</f>
        <v>0.89030781098878797</v>
      </c>
    </row>
    <row r="39" spans="1:11" ht="25.5" x14ac:dyDescent="0.2">
      <c r="A39" s="4" t="s">
        <v>11</v>
      </c>
      <c r="B39" s="10">
        <v>256.10019011009922</v>
      </c>
      <c r="C39" s="6">
        <f t="shared" ref="C39:E42" si="62">B39/B$42</f>
        <v>3.3079090453989074E-2</v>
      </c>
      <c r="D39" s="7">
        <v>50.579848999550187</v>
      </c>
      <c r="E39" s="6">
        <f t="shared" si="62"/>
        <v>1.9495720618482228E-2</v>
      </c>
      <c r="F39" s="7">
        <v>345.91149102234078</v>
      </c>
      <c r="G39" s="6">
        <f t="shared" ref="G39" si="63">F39/F$42</f>
        <v>0.14334488465322406</v>
      </c>
      <c r="H39" s="7">
        <v>31.021057535467129</v>
      </c>
      <c r="I39" s="6">
        <f t="shared" ref="I39" si="64">H39/H$42</f>
        <v>0.19745764915765338</v>
      </c>
      <c r="J39" s="7">
        <v>86863.677425012589</v>
      </c>
      <c r="K39" s="6">
        <f t="shared" ref="K39" si="65">J39/J$42</f>
        <v>9.3727704600160694E-2</v>
      </c>
    </row>
    <row r="40" spans="1:11" ht="25.5" x14ac:dyDescent="0.2">
      <c r="A40" s="4" t="s">
        <v>5</v>
      </c>
      <c r="B40" s="10">
        <v>235.39154520083821</v>
      </c>
      <c r="C40" s="6">
        <f t="shared" si="62"/>
        <v>3.0404265660463971E-2</v>
      </c>
      <c r="D40" s="7">
        <v>43.742107676029043</v>
      </c>
      <c r="E40" s="6">
        <f t="shared" si="62"/>
        <v>1.6860151372199889E-2</v>
      </c>
      <c r="F40" s="7">
        <v>5.0129941010089327</v>
      </c>
      <c r="G40" s="6">
        <f t="shared" ref="G40" si="66">F40/F$42</f>
        <v>2.0773726222642541E-3</v>
      </c>
      <c r="H40" s="7">
        <v>0.58194078776825531</v>
      </c>
      <c r="I40" s="6">
        <f t="shared" ref="I40" si="67">H40/H$42</f>
        <v>3.7042147828227558E-3</v>
      </c>
      <c r="J40" s="7">
        <v>5387.6887347339061</v>
      </c>
      <c r="K40" s="6">
        <f t="shared" ref="K40" si="68">J40/J$42</f>
        <v>5.8134275818875732E-3</v>
      </c>
    </row>
    <row r="41" spans="1:11" x14ac:dyDescent="0.2">
      <c r="A41" s="4" t="s">
        <v>12</v>
      </c>
      <c r="B41" s="10">
        <v>27.546827917978419</v>
      </c>
      <c r="C41" s="6">
        <f t="shared" si="62"/>
        <v>3.5580762826749098E-3</v>
      </c>
      <c r="D41" s="7">
        <v>14.67681882564867</v>
      </c>
      <c r="E41" s="6">
        <f t="shared" si="62"/>
        <v>5.6570979362843008E-3</v>
      </c>
      <c r="F41" s="7">
        <v>86.220519510337127</v>
      </c>
      <c r="G41" s="6">
        <f t="shared" ref="G41" si="69">F41/F$42</f>
        <v>3.5729574601359816E-2</v>
      </c>
      <c r="H41" s="7">
        <v>4.8605301262345986</v>
      </c>
      <c r="I41" s="6">
        <f t="shared" ref="I41" si="70">H41/H$42</f>
        <v>3.0938624554915056E-2</v>
      </c>
      <c r="J41" s="7">
        <v>9407.6573164040874</v>
      </c>
      <c r="K41" s="6">
        <f t="shared" ref="K41" si="71">J41/J$42</f>
        <v>1.0151056829163885E-2</v>
      </c>
    </row>
    <row r="42" spans="1:11" x14ac:dyDescent="0.2">
      <c r="A42" s="4" t="s">
        <v>6</v>
      </c>
      <c r="B42" s="9">
        <f>SUM(B38:B41)</f>
        <v>7742.0565860575407</v>
      </c>
      <c r="C42" s="6">
        <f t="shared" si="62"/>
        <v>1</v>
      </c>
      <c r="D42" s="9">
        <f>SUM(D38:D41)</f>
        <v>2594.4077671896748</v>
      </c>
      <c r="E42" s="6">
        <f t="shared" si="62"/>
        <v>1</v>
      </c>
      <c r="F42" s="9">
        <f>SUM(F38:F41)</f>
        <v>2413.14150734545</v>
      </c>
      <c r="G42" s="6">
        <f t="shared" ref="G42" si="72">F42/F$42</f>
        <v>1</v>
      </c>
      <c r="H42" s="9">
        <f>SUM(H38:H41)</f>
        <v>157.1023339323736</v>
      </c>
      <c r="I42" s="6">
        <f t="shared" ref="I42" si="73">H42/H$42</f>
        <v>1</v>
      </c>
      <c r="J42" s="9">
        <f>SUM(J38:J41)</f>
        <v>926766.29386764753</v>
      </c>
      <c r="K42" s="6">
        <f t="shared" ref="K42" si="74">J42/J$42</f>
        <v>1</v>
      </c>
    </row>
    <row r="43" spans="1:11" x14ac:dyDescent="0.2">
      <c r="A43" s="13">
        <v>2023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1:11" x14ac:dyDescent="0.2">
      <c r="A44" s="2"/>
      <c r="B44" s="13" t="s">
        <v>0</v>
      </c>
      <c r="C44" s="13"/>
      <c r="D44" s="13" t="s">
        <v>1</v>
      </c>
      <c r="E44" s="13"/>
      <c r="F44" s="13" t="s">
        <v>2</v>
      </c>
      <c r="G44" s="13"/>
      <c r="H44" s="13" t="s">
        <v>7</v>
      </c>
      <c r="I44" s="13"/>
      <c r="J44" s="13" t="s">
        <v>3</v>
      </c>
      <c r="K44" s="13"/>
    </row>
    <row r="45" spans="1:11" x14ac:dyDescent="0.2">
      <c r="A45" s="4" t="s">
        <v>4</v>
      </c>
      <c r="B45" s="17">
        <v>6335.3434543809562</v>
      </c>
      <c r="C45" s="6">
        <f>B45/B$49</f>
        <v>0.93732580565803669</v>
      </c>
      <c r="D45" s="19">
        <v>2069.1564717865253</v>
      </c>
      <c r="E45" s="6">
        <f>D45/D$49</f>
        <v>0.96114750039397734</v>
      </c>
      <c r="F45" s="19">
        <v>1912.4967647858293</v>
      </c>
      <c r="G45" s="6">
        <f>F45/F$49</f>
        <v>0.90233701087558671</v>
      </c>
      <c r="H45" s="19">
        <v>110.70509628347826</v>
      </c>
      <c r="I45" s="6">
        <f>H45/H$49</f>
        <v>0.8622800924996904</v>
      </c>
      <c r="J45" s="7">
        <v>769741.45900741429</v>
      </c>
      <c r="K45" s="6">
        <f>J45/J$49</f>
        <v>0.93417653011545987</v>
      </c>
    </row>
    <row r="46" spans="1:11" ht="25.5" x14ac:dyDescent="0.2">
      <c r="A46" s="4" t="s">
        <v>11</v>
      </c>
      <c r="B46" s="17">
        <v>125.67955851896691</v>
      </c>
      <c r="C46" s="6">
        <f t="shared" ref="C46:E49" si="75">B46/B$49</f>
        <v>1.859452361056688E-2</v>
      </c>
      <c r="D46" s="10">
        <v>24.807943943751727</v>
      </c>
      <c r="E46" s="6">
        <f t="shared" si="75"/>
        <v>1.1523581535070526E-2</v>
      </c>
      <c r="F46" s="19">
        <v>171.60107784042245</v>
      </c>
      <c r="G46" s="6">
        <f t="shared" ref="G46:I46" si="76">F46/F$49</f>
        <v>8.0963276117696145E-2</v>
      </c>
      <c r="H46" s="19">
        <v>15.31309194919881</v>
      </c>
      <c r="I46" s="6">
        <f t="shared" si="76"/>
        <v>0.11927341003886575</v>
      </c>
      <c r="J46" s="7">
        <v>44234.508724251966</v>
      </c>
      <c r="K46" s="6">
        <f t="shared" ref="K46" si="77">J46/J$49</f>
        <v>5.3684051167868445E-2</v>
      </c>
    </row>
    <row r="47" spans="1:11" ht="25.5" x14ac:dyDescent="0.2">
      <c r="A47" s="4" t="s">
        <v>5</v>
      </c>
      <c r="B47" s="17">
        <v>288.55227735924029</v>
      </c>
      <c r="C47" s="6">
        <f t="shared" si="75"/>
        <v>4.2691844222459648E-2</v>
      </c>
      <c r="D47" s="19">
        <v>53.873246863053588</v>
      </c>
      <c r="E47" s="6">
        <f t="shared" si="75"/>
        <v>2.5024756351956445E-2</v>
      </c>
      <c r="F47" s="19">
        <v>6.1115461436662297</v>
      </c>
      <c r="G47" s="6">
        <f t="shared" ref="G47:I47" si="78">F47/F$49</f>
        <v>2.8834946969029589E-3</v>
      </c>
      <c r="H47" s="19">
        <v>0.72017378411405886</v>
      </c>
      <c r="I47" s="6">
        <f t="shared" si="78"/>
        <v>5.6094212283739299E-3</v>
      </c>
      <c r="J47" s="7">
        <v>6782.5344048505012</v>
      </c>
      <c r="K47" s="6">
        <f t="shared" ref="K47" si="79">J47/J$49</f>
        <v>8.2314449631989191E-3</v>
      </c>
    </row>
    <row r="48" spans="1:11" x14ac:dyDescent="0.2">
      <c r="A48" s="4" t="s">
        <v>12</v>
      </c>
      <c r="B48" s="17">
        <v>9.3802576821587706</v>
      </c>
      <c r="C48" s="6">
        <f t="shared" si="75"/>
        <v>1.3878265089368516E-3</v>
      </c>
      <c r="D48" s="17">
        <v>4.9603948727415501</v>
      </c>
      <c r="E48" s="6">
        <f t="shared" si="75"/>
        <v>2.3041617189956632E-3</v>
      </c>
      <c r="F48" s="17">
        <v>29.283374726538746</v>
      </c>
      <c r="G48" s="6">
        <f t="shared" ref="G48:I48" si="80">F48/F$49</f>
        <v>1.3816218309814344E-2</v>
      </c>
      <c r="H48" s="17">
        <v>1.6481068886336074</v>
      </c>
      <c r="I48" s="6">
        <f t="shared" si="80"/>
        <v>1.2837076233069993E-2</v>
      </c>
      <c r="J48" s="7">
        <v>3220.0866985910857</v>
      </c>
      <c r="K48" s="6">
        <f t="shared" ref="K48" si="81">J48/J$49</f>
        <v>3.9079737534727125E-3</v>
      </c>
    </row>
    <row r="49" spans="1:11" x14ac:dyDescent="0.2">
      <c r="A49" s="4" t="s">
        <v>6</v>
      </c>
      <c r="B49" s="17">
        <v>6758.955547941322</v>
      </c>
      <c r="C49" s="6">
        <f t="shared" si="75"/>
        <v>1</v>
      </c>
      <c r="D49" s="9">
        <f>SUM(D45:D48)</f>
        <v>2152.7980574660724</v>
      </c>
      <c r="E49" s="6">
        <f t="shared" si="75"/>
        <v>1</v>
      </c>
      <c r="F49" s="18">
        <v>2119.4927634964565</v>
      </c>
      <c r="G49" s="6">
        <f t="shared" ref="G49:I49" si="82">F49/F$49</f>
        <v>1</v>
      </c>
      <c r="H49" s="9">
        <f>SUM(H45:H48)</f>
        <v>128.38646890542472</v>
      </c>
      <c r="I49" s="6">
        <f t="shared" si="82"/>
        <v>1</v>
      </c>
      <c r="J49" s="9">
        <f>SUM(J45:J48)</f>
        <v>823978.58883510786</v>
      </c>
      <c r="K49" s="6">
        <f t="shared" ref="K49" si="83">J49/J$49</f>
        <v>1</v>
      </c>
    </row>
  </sheetData>
  <mergeCells count="42">
    <mergeCell ref="A43:K43"/>
    <mergeCell ref="B44:C44"/>
    <mergeCell ref="D44:E44"/>
    <mergeCell ref="F44:G44"/>
    <mergeCell ref="H44:I44"/>
    <mergeCell ref="J44:K44"/>
    <mergeCell ref="A1:K1"/>
    <mergeCell ref="A8:K8"/>
    <mergeCell ref="D9:E9"/>
    <mergeCell ref="F9:G9"/>
    <mergeCell ref="H9:I9"/>
    <mergeCell ref="J2:K2"/>
    <mergeCell ref="B2:C2"/>
    <mergeCell ref="B9:C9"/>
    <mergeCell ref="D2:E2"/>
    <mergeCell ref="F2:G2"/>
    <mergeCell ref="H2:I2"/>
    <mergeCell ref="J9:K9"/>
    <mergeCell ref="J16:K16"/>
    <mergeCell ref="B37:C37"/>
    <mergeCell ref="D37:E37"/>
    <mergeCell ref="F37:G37"/>
    <mergeCell ref="H37:I37"/>
    <mergeCell ref="J37:K37"/>
    <mergeCell ref="A36:K36"/>
    <mergeCell ref="B30:C30"/>
    <mergeCell ref="D30:E30"/>
    <mergeCell ref="F30:G30"/>
    <mergeCell ref="H30:I30"/>
    <mergeCell ref="A29:K29"/>
    <mergeCell ref="A22:K22"/>
    <mergeCell ref="B23:C23"/>
    <mergeCell ref="J23:K23"/>
    <mergeCell ref="D23:E23"/>
    <mergeCell ref="F23:G23"/>
    <mergeCell ref="H23:I23"/>
    <mergeCell ref="J30:K30"/>
    <mergeCell ref="A15:K15"/>
    <mergeCell ref="D16:E16"/>
    <mergeCell ref="F16:G16"/>
    <mergeCell ref="H16:I16"/>
    <mergeCell ref="B16:C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4"/>
  <dimension ref="A1:F2"/>
  <sheetViews>
    <sheetView workbookViewId="0">
      <selection activeCell="H8" sqref="H8"/>
    </sheetView>
  </sheetViews>
  <sheetFormatPr defaultColWidth="8.85546875" defaultRowHeight="12.75" x14ac:dyDescent="0.2"/>
  <cols>
    <col min="1" max="16384" width="8.85546875" style="1"/>
  </cols>
  <sheetData>
    <row r="1" spans="1:6" ht="42.6" customHeight="1" x14ac:dyDescent="0.2">
      <c r="A1" s="1" t="s">
        <v>8</v>
      </c>
      <c r="B1" s="16" t="s">
        <v>13</v>
      </c>
      <c r="C1" s="16"/>
      <c r="D1" s="16"/>
      <c r="E1" s="16"/>
      <c r="F1" s="16"/>
    </row>
    <row r="2" spans="1:6" x14ac:dyDescent="0.2">
      <c r="A2" s="1" t="s">
        <v>9</v>
      </c>
      <c r="B2" s="1" t="s">
        <v>10</v>
      </c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metadati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Finocchiaro</dc:creator>
  <cp:lastModifiedBy>Finocchiaro Giovanni</cp:lastModifiedBy>
  <dcterms:created xsi:type="dcterms:W3CDTF">2021-09-17T12:48:47Z</dcterms:created>
  <dcterms:modified xsi:type="dcterms:W3CDTF">2025-06-26T09:28:55Z</dcterms:modified>
</cp:coreProperties>
</file>