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mona_buscemi_isprambiente_it/Documents/DG STAT (1)/Annuario/Edizione 2025/Rifiuti/Aggiornamento RU ed 2025_workinprogress/smaltiti_discarica -urbani - 2025/per annuario/"/>
    </mc:Choice>
  </mc:AlternateContent>
  <xr:revisionPtr revIDLastSave="53" documentId="8_{F03C9AFD-0D5F-4110-9D47-36ADF5234E69}" xr6:coauthVersionLast="47" xr6:coauthVersionMax="47" xr10:uidLastSave="{DF66720D-DF31-411E-9C02-8665DB6BB7A4}"/>
  <bookViews>
    <workbookView xWindow="480" yWindow="710" windowWidth="18610" windowHeight="9030" xr2:uid="{00000000-000D-0000-FFFF-FFFF00000000}"/>
  </bookViews>
  <sheets>
    <sheet name="Tabella 2" sheetId="1" r:id="rId1"/>
    <sheet name="Foglio1" sheetId="4" r:id="rId2"/>
    <sheet name="Metadati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T22" i="4"/>
  <c r="T23" i="4"/>
  <c r="L21" i="1"/>
  <c r="M24" i="1"/>
  <c r="L24" i="1"/>
  <c r="M23" i="1"/>
  <c r="L23" i="1"/>
  <c r="M22" i="1"/>
  <c r="L22" i="1"/>
  <c r="M21" i="1"/>
  <c r="M20" i="1"/>
  <c r="L20" i="1"/>
  <c r="M19" i="1"/>
  <c r="L19" i="1"/>
  <c r="M18" i="1"/>
  <c r="L18" i="1"/>
  <c r="M17" i="1"/>
  <c r="L17" i="1"/>
  <c r="M12" i="1"/>
  <c r="L12" i="1"/>
  <c r="M13" i="1"/>
  <c r="L13" i="1"/>
  <c r="M14" i="1"/>
  <c r="L14" i="1"/>
  <c r="T16" i="4"/>
  <c r="M15" i="1"/>
  <c r="L15" i="1"/>
  <c r="M25" i="1"/>
  <c r="L25" i="1"/>
  <c r="M16" i="1"/>
  <c r="L16" i="1"/>
  <c r="M11" i="1"/>
  <c r="L11" i="1"/>
  <c r="K25" i="1"/>
  <c r="K16" i="1"/>
  <c r="K11" i="1"/>
  <c r="C25" i="1"/>
  <c r="D25" i="1"/>
  <c r="E25" i="1"/>
  <c r="F25" i="1"/>
  <c r="G25" i="1"/>
  <c r="H25" i="1"/>
  <c r="I25" i="1"/>
  <c r="B25" i="1"/>
  <c r="C16" i="1"/>
  <c r="D16" i="1"/>
  <c r="E16" i="1"/>
  <c r="F16" i="1"/>
  <c r="G16" i="1"/>
  <c r="H16" i="1"/>
  <c r="I16" i="1"/>
  <c r="B16" i="1"/>
  <c r="C11" i="1"/>
  <c r="D11" i="1"/>
  <c r="E11" i="1"/>
  <c r="F11" i="1"/>
  <c r="G11" i="1"/>
  <c r="H11" i="1"/>
  <c r="I11" i="1"/>
  <c r="B11" i="1"/>
</calcChain>
</file>

<file path=xl/sharedStrings.xml><?xml version="1.0" encoding="utf-8"?>
<sst xmlns="http://schemas.openxmlformats.org/spreadsheetml/2006/main" count="100" uniqueCount="41">
  <si>
    <t>Regione</t>
  </si>
  <si>
    <t>t*1.000</t>
  </si>
  <si>
    <t>Piemonte</t>
  </si>
  <si>
    <t>Valle d’Aosta</t>
  </si>
  <si>
    <t>Lombardia</t>
  </si>
  <si>
    <t>Trentino-Alto Adige</t>
  </si>
  <si>
    <t>Veneto</t>
  </si>
  <si>
    <t>Friuli-Venezia Giulia</t>
  </si>
  <si>
    <t>Liguria</t>
  </si>
  <si>
    <t>Emilia-Romagna</t>
  </si>
  <si>
    <t>Nord</t>
  </si>
  <si>
    <t>Toscana</t>
  </si>
  <si>
    <t>Umbria</t>
  </si>
  <si>
    <t>Marche</t>
  </si>
  <si>
    <t>Lazio</t>
  </si>
  <si>
    <t>Centro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</si>
  <si>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</si>
  <si>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</si>
  <si>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</si>
  <si>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</si>
  <si>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</si>
  <si>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</si>
  <si>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</si>
  <si>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</si>
  <si>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Sud</t>
  </si>
  <si>
    <t>ITALIA</t>
  </si>
  <si>
    <t>Dati di Sintesi</t>
  </si>
  <si>
    <t> </t>
  </si>
  <si>
    <t>Dati di Dettaglio</t>
  </si>
  <si>
    <t>ISTAT</t>
  </si>
  <si>
    <t>Popolazione</t>
  </si>
  <si>
    <t>Raccolta Differenziata
(t)</t>
  </si>
  <si>
    <t>Rifiuti Urbani
(t)</t>
  </si>
  <si>
    <t>RD
(%)</t>
  </si>
  <si>
    <t>RD pro capite
(kg/ab. anno)</t>
  </si>
  <si>
    <t>RU pro capite
(kg/ab. anno)</t>
  </si>
  <si>
    <t>Valle d'Aosta</t>
  </si>
  <si>
    <t>Titolo</t>
  </si>
  <si>
    <t>Tabella 2: Quantità di rifiuti urbani smaltiti in discarica  a livello regionale</t>
  </si>
  <si>
    <t>Fonte:</t>
  </si>
  <si>
    <t>ISPRA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</si>
</sst>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sz val="11"/>
      <color rgb="FF333333"/>
      <name val="Verdana"/>
      <charset val="1"/>
    </font>
    <font>
      <b/>
      <sz val="10"/>
      <name val="Verdana"/>
      <charset val="1"/>
    </font>
    <font>
      <sz val="10"/>
      <name val="Verdana"/>
      <charset val="1"/>
    </font>
    <font>
      <sz val="10"/>
      <color rgb="FFFF0000"/>
      <name val="Verdana"/>
      <charset val="1"/>
    </font>
  </fonts>
  <fills count="6">
    <fill>
      <patternFill patternType="none"/>
    </fill>
    <fill>
      <patternFill patternType="gray125"/>
    </fill>
    <fill>
      <patternFill patternType="solid">
        <fgColor rgb="FFD0DBC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ABB73"/>
        <bgColor indexed="64"/>
      </patternFill>
    </fill>
    <fill>
      <patternFill patternType="solid">
        <fgColor rgb="FFE7E9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0DBC1"/>
      </left>
      <right style="thin">
        <color rgb="FFD0DBC1"/>
      </right>
      <top style="thin">
        <color rgb="FFD0DBC1"/>
      </top>
      <bottom style="thin">
        <color rgb="FFD0DBC1"/>
      </bottom>
      <diagonal/>
    </border>
    <border>
      <left style="thin">
        <color rgb="FF9ABB73"/>
      </left>
      <right style="thin">
        <color rgb="FF9ABB73"/>
      </right>
      <top style="thin">
        <color rgb="FF9ABB73"/>
      </top>
      <bottom/>
      <diagonal/>
    </border>
    <border>
      <left/>
      <right style="thin">
        <color rgb="FFEEEEEE"/>
      </right>
      <top/>
      <bottom style="thin">
        <color rgb="FFEEEEEE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1"/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0" fillId="0" borderId="3" xfId="0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3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0" fontId="4" fillId="2" borderId="5" xfId="2" applyFill="1" applyBorder="1" applyAlignment="1"/>
    <xf numFmtId="0" fontId="5" fillId="0" borderId="0" xfId="0" applyFont="1"/>
    <xf numFmtId="0" fontId="4" fillId="3" borderId="6" xfId="2" applyFill="1" applyBorder="1" applyAlignment="1"/>
    <xf numFmtId="0" fontId="6" fillId="4" borderId="7" xfId="0" applyFont="1" applyFill="1" applyBorder="1" applyAlignment="1"/>
    <xf numFmtId="0" fontId="6" fillId="4" borderId="7" xfId="0" applyFont="1" applyFill="1" applyBorder="1" applyAlignment="1">
      <alignment wrapText="1"/>
    </xf>
    <xf numFmtId="0" fontId="7" fillId="3" borderId="7" xfId="0" applyFont="1" applyFill="1" applyBorder="1"/>
    <xf numFmtId="0" fontId="7" fillId="3" borderId="7" xfId="0" applyFont="1" applyFill="1" applyBorder="1" applyAlignment="1"/>
    <xf numFmtId="3" fontId="7" fillId="3" borderId="7" xfId="0" applyNumberFormat="1" applyFont="1" applyFill="1" applyBorder="1" applyAlignment="1"/>
    <xf numFmtId="4" fontId="7" fillId="3" borderId="7" xfId="0" applyNumberFormat="1" applyFont="1" applyFill="1" applyBorder="1" applyAlignment="1"/>
    <xf numFmtId="10" fontId="7" fillId="3" borderId="7" xfId="0" applyNumberFormat="1" applyFont="1" applyFill="1" applyBorder="1" applyAlignment="1"/>
    <xf numFmtId="0" fontId="7" fillId="2" borderId="7" xfId="0" applyFont="1" applyFill="1" applyBorder="1"/>
    <xf numFmtId="0" fontId="7" fillId="2" borderId="7" xfId="0" applyFont="1" applyFill="1" applyBorder="1" applyAlignment="1"/>
    <xf numFmtId="3" fontId="7" fillId="2" borderId="7" xfId="0" applyNumberFormat="1" applyFont="1" applyFill="1" applyBorder="1" applyAlignment="1"/>
    <xf numFmtId="4" fontId="7" fillId="2" borderId="7" xfId="0" applyNumberFormat="1" applyFont="1" applyFill="1" applyBorder="1" applyAlignment="1"/>
    <xf numFmtId="10" fontId="7" fillId="2" borderId="7" xfId="0" applyNumberFormat="1" applyFont="1" applyFill="1" applyBorder="1" applyAlignment="1"/>
    <xf numFmtId="0" fontId="7" fillId="5" borderId="7" xfId="0" applyFont="1" applyFill="1" applyBorder="1"/>
    <xf numFmtId="0" fontId="7" fillId="5" borderId="7" xfId="0" applyFont="1" applyFill="1" applyBorder="1" applyAlignment="1"/>
    <xf numFmtId="3" fontId="7" fillId="5" borderId="7" xfId="0" applyNumberFormat="1" applyFont="1" applyFill="1" applyBorder="1" applyAlignment="1"/>
    <xf numFmtId="4" fontId="7" fillId="5" borderId="7" xfId="0" applyNumberFormat="1" applyFont="1" applyFill="1" applyBorder="1" applyAlignment="1"/>
    <xf numFmtId="10" fontId="7" fillId="5" borderId="7" xfId="0" applyNumberFormat="1" applyFont="1" applyFill="1" applyBorder="1" applyAlignment="1"/>
    <xf numFmtId="10" fontId="8" fillId="2" borderId="7" xfId="0" applyNumberFormat="1" applyFont="1" applyFill="1" applyBorder="1" applyAlignment="1"/>
    <xf numFmtId="4" fontId="0" fillId="0" borderId="0" xfId="0" applyNumberFormat="1"/>
  </cellXfs>
  <cellStyles count="3">
    <cellStyle name="Hyperlink" xfId="2" xr:uid="{00000000-000B-0000-0000-000008000000}"/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tasto-rifiuti.isprambiente.it/index.php?pg=regione&amp;aa=2022&amp;regid=" TargetMode="External"/><Relationship Id="rId2" Type="http://schemas.openxmlformats.org/officeDocument/2006/relationships/hyperlink" Target="https://www.catasto-rifiuti.isprambiente.it/index.php?pg=mregione&amp;aa=2023&amp;regid=" TargetMode="External"/><Relationship Id="rId1" Type="http://schemas.openxmlformats.org/officeDocument/2006/relationships/hyperlink" Target="https://www.catasto-rifiuti.isprambiente.it/index.php?pg=regione&amp;aa=2023&amp;regid=" TargetMode="External"/><Relationship Id="rId4" Type="http://schemas.openxmlformats.org/officeDocument/2006/relationships/hyperlink" Target="https://www.catasto-rifiuti.isprambiente.it/index.php?pg=mregione&amp;aa=2022&amp;regid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</sheetPr>
  <dimension ref="A1:M27"/>
  <sheetViews>
    <sheetView showGridLines="0" tabSelected="1" zoomScaleNormal="100" workbookViewId="0">
      <selection activeCell="H5" sqref="H5"/>
    </sheetView>
  </sheetViews>
  <sheetFormatPr defaultColWidth="9.140625" defaultRowHeight="12.6"/>
  <cols>
    <col min="1" max="1" width="19" style="1" customWidth="1"/>
    <col min="2" max="5" width="11.42578125" style="1" customWidth="1"/>
    <col min="6" max="16384" width="9.140625" style="1"/>
  </cols>
  <sheetData>
    <row r="1" spans="1:13" ht="12.75" customHeight="1">
      <c r="A1" s="7" t="s">
        <v>0</v>
      </c>
      <c r="B1" s="6">
        <v>2015</v>
      </c>
      <c r="C1" s="4">
        <v>2016</v>
      </c>
      <c r="D1" s="4">
        <v>2017</v>
      </c>
      <c r="E1" s="4">
        <v>2018</v>
      </c>
      <c r="F1" s="4">
        <v>2019</v>
      </c>
      <c r="G1" s="4">
        <v>2020</v>
      </c>
      <c r="H1" s="4">
        <v>2021</v>
      </c>
      <c r="I1" s="4">
        <v>2022</v>
      </c>
      <c r="J1" s="4">
        <v>2023</v>
      </c>
    </row>
    <row r="2" spans="1:13" ht="12.75" customHeight="1">
      <c r="A2" s="8"/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</row>
    <row r="3" spans="1:13" ht="12" customHeight="1">
      <c r="A3" s="9" t="s">
        <v>2</v>
      </c>
      <c r="B3" s="3">
        <v>540.22299999999996</v>
      </c>
      <c r="C3" s="3">
        <v>511.57069999999999</v>
      </c>
      <c r="D3" s="3">
        <v>454.8759</v>
      </c>
      <c r="E3" s="3">
        <v>323.27999999999997</v>
      </c>
      <c r="F3" s="3">
        <v>256.25799999999998</v>
      </c>
      <c r="G3" s="3">
        <v>263.19</v>
      </c>
      <c r="H3" s="3">
        <v>260.18369999999999</v>
      </c>
      <c r="I3" s="3">
        <v>273.36940000000004</v>
      </c>
      <c r="J3" s="3">
        <v>251.36077999999998</v>
      </c>
      <c r="K3" s="13"/>
      <c r="L3" s="1">
        <f t="shared" ref="L3:L10" si="0">(J3-I3)/I3*100</f>
        <v>-8.0508718239861743</v>
      </c>
      <c r="M3" s="15">
        <f t="shared" ref="M3:M10" si="1">J3-I3</f>
        <v>-22.008620000000064</v>
      </c>
    </row>
    <row r="4" spans="1:13">
      <c r="A4" s="10" t="s">
        <v>3</v>
      </c>
      <c r="B4" s="3">
        <v>40.485999999999997</v>
      </c>
      <c r="C4" s="3">
        <v>34.850199999999994</v>
      </c>
      <c r="D4" s="3">
        <v>32.008299999999998</v>
      </c>
      <c r="E4" s="3">
        <v>31.604900000000001</v>
      </c>
      <c r="F4" s="3">
        <v>29.922000000000001</v>
      </c>
      <c r="G4" s="3">
        <v>29.023</v>
      </c>
      <c r="H4" s="3">
        <v>28.3369</v>
      </c>
      <c r="I4" s="3">
        <v>45.017000000000003</v>
      </c>
      <c r="J4" s="3">
        <v>28.422799999999999</v>
      </c>
      <c r="K4" s="13"/>
      <c r="L4" s="1">
        <f t="shared" si="0"/>
        <v>-36.862074327476293</v>
      </c>
      <c r="M4" s="15">
        <f t="shared" si="1"/>
        <v>-16.594200000000004</v>
      </c>
    </row>
    <row r="5" spans="1:13">
      <c r="A5" s="10" t="s">
        <v>4</v>
      </c>
      <c r="B5" s="3">
        <v>243.58699999999999</v>
      </c>
      <c r="C5" s="3">
        <v>199.20239999999998</v>
      </c>
      <c r="D5" s="3">
        <v>230.6069</v>
      </c>
      <c r="E5" s="3">
        <v>205.44460000000001</v>
      </c>
      <c r="F5" s="3">
        <v>203.55099999999999</v>
      </c>
      <c r="G5" s="3">
        <v>165.096</v>
      </c>
      <c r="H5" s="3">
        <v>172.48070000000001</v>
      </c>
      <c r="I5" s="3">
        <v>163.83339999999998</v>
      </c>
      <c r="J5" s="3">
        <v>112.65219999999999</v>
      </c>
      <c r="K5" s="13"/>
      <c r="L5" s="1">
        <f t="shared" si="0"/>
        <v>-31.239783829182571</v>
      </c>
      <c r="M5" s="15">
        <f t="shared" si="1"/>
        <v>-51.18119999999999</v>
      </c>
    </row>
    <row r="6" spans="1:13">
      <c r="A6" s="10" t="s">
        <v>5</v>
      </c>
      <c r="B6" s="3">
        <v>70.010999999999996</v>
      </c>
      <c r="C6" s="3">
        <v>65.556100000000001</v>
      </c>
      <c r="D6" s="3">
        <v>50.8339</v>
      </c>
      <c r="E6" s="3">
        <v>46.496000000000002</v>
      </c>
      <c r="F6" s="3">
        <v>62.59</v>
      </c>
      <c r="G6" s="3">
        <v>63.225999999999999</v>
      </c>
      <c r="H6" s="3">
        <v>54.9741</v>
      </c>
      <c r="I6" s="3">
        <v>27.824000000000002</v>
      </c>
      <c r="J6" s="3">
        <v>3.3721999999999999</v>
      </c>
      <c r="K6" s="13"/>
      <c r="L6" s="1">
        <f t="shared" si="0"/>
        <v>-87.880247268545148</v>
      </c>
      <c r="M6" s="15">
        <f t="shared" si="1"/>
        <v>-24.451800000000002</v>
      </c>
    </row>
    <row r="7" spans="1:13">
      <c r="A7" s="10" t="s">
        <v>6</v>
      </c>
      <c r="B7" s="3">
        <v>243.214</v>
      </c>
      <c r="C7" s="3">
        <v>233.49379999999999</v>
      </c>
      <c r="D7" s="3">
        <v>299.37420000000003</v>
      </c>
      <c r="E7" s="3">
        <v>319.82679999999999</v>
      </c>
      <c r="F7" s="3">
        <v>346.54399999999998</v>
      </c>
      <c r="G7" s="3">
        <v>341.51100000000002</v>
      </c>
      <c r="H7" s="3">
        <v>381.26309999999995</v>
      </c>
      <c r="I7" s="3">
        <v>421.74379999999996</v>
      </c>
      <c r="J7" s="3">
        <v>382.98399999999998</v>
      </c>
      <c r="K7" s="13"/>
      <c r="L7" s="1">
        <f t="shared" si="0"/>
        <v>-9.1903662839856786</v>
      </c>
      <c r="M7" s="15">
        <f t="shared" si="1"/>
        <v>-38.759799999999984</v>
      </c>
    </row>
    <row r="8" spans="1:13">
      <c r="A8" s="10" t="s">
        <v>7</v>
      </c>
      <c r="B8" s="3">
        <v>47.6</v>
      </c>
      <c r="C8" s="3">
        <v>20.3996</v>
      </c>
      <c r="D8" s="3">
        <v>37.046999999999997</v>
      </c>
      <c r="E8" s="3">
        <v>40.421500000000002</v>
      </c>
      <c r="F8" s="3">
        <v>47.18</v>
      </c>
      <c r="G8" s="3">
        <v>67.858999999999995</v>
      </c>
      <c r="H8" s="3">
        <v>31.277999999999999</v>
      </c>
      <c r="I8" s="3">
        <v>29.549199999999999</v>
      </c>
      <c r="J8" s="3">
        <v>55.290199999999999</v>
      </c>
      <c r="K8" s="13"/>
      <c r="L8" s="1">
        <f t="shared" si="0"/>
        <v>87.112341450868385</v>
      </c>
      <c r="M8" s="15">
        <f t="shared" si="1"/>
        <v>25.741</v>
      </c>
    </row>
    <row r="9" spans="1:13">
      <c r="A9" s="10" t="s">
        <v>8</v>
      </c>
      <c r="B9" s="3">
        <v>106.905</v>
      </c>
      <c r="C9" s="3">
        <v>143.9443</v>
      </c>
      <c r="D9" s="3">
        <v>210.1258</v>
      </c>
      <c r="E9" s="3">
        <v>257.87939999999998</v>
      </c>
      <c r="F9" s="3">
        <v>303.16500000000002</v>
      </c>
      <c r="G9" s="3">
        <v>286.262</v>
      </c>
      <c r="H9" s="3">
        <v>325.22540000000004</v>
      </c>
      <c r="I9" s="3">
        <v>290.38640000000004</v>
      </c>
      <c r="J9" s="3">
        <v>298.87509999999997</v>
      </c>
      <c r="K9" s="13"/>
      <c r="L9" s="1">
        <f t="shared" si="0"/>
        <v>2.9232429617915772</v>
      </c>
      <c r="M9" s="15">
        <f t="shared" si="1"/>
        <v>8.4886999999999375</v>
      </c>
    </row>
    <row r="10" spans="1:13">
      <c r="A10" s="10" t="s">
        <v>9</v>
      </c>
      <c r="B10" s="3">
        <v>641.10500000000002</v>
      </c>
      <c r="C10" s="3">
        <v>474.79940000000005</v>
      </c>
      <c r="D10" s="3">
        <v>403.83269999999999</v>
      </c>
      <c r="E10" s="3">
        <v>316.37799999999999</v>
      </c>
      <c r="F10" s="3">
        <v>277.81299999999999</v>
      </c>
      <c r="G10" s="3">
        <v>262.69299999999998</v>
      </c>
      <c r="H10" s="3">
        <v>214.2046</v>
      </c>
      <c r="I10" s="3">
        <v>146.26770000000002</v>
      </c>
      <c r="J10" s="3">
        <v>179.16070000000002</v>
      </c>
      <c r="K10" s="13"/>
      <c r="L10" s="1">
        <f t="shared" si="0"/>
        <v>22.488218519878274</v>
      </c>
      <c r="M10" s="15">
        <f t="shared" si="1"/>
        <v>32.893000000000001</v>
      </c>
    </row>
    <row r="11" spans="1:13" ht="12.95">
      <c r="A11" s="11" t="s">
        <v>10</v>
      </c>
      <c r="B11" s="2">
        <f>SUM(B3:B10)</f>
        <v>1933.1309999999999</v>
      </c>
      <c r="C11" s="2">
        <f t="shared" ref="C11:I11" si="2">SUM(C3:C10)</f>
        <v>1683.8165000000001</v>
      </c>
      <c r="D11" s="2">
        <f t="shared" si="2"/>
        <v>1718.7047</v>
      </c>
      <c r="E11" s="2">
        <f t="shared" si="2"/>
        <v>1541.3311999999999</v>
      </c>
      <c r="F11" s="2">
        <f t="shared" si="2"/>
        <v>1527.0230000000001</v>
      </c>
      <c r="G11" s="2">
        <f t="shared" si="2"/>
        <v>1478.8600000000001</v>
      </c>
      <c r="H11" s="2">
        <f t="shared" si="2"/>
        <v>1467.9465</v>
      </c>
      <c r="I11" s="2">
        <f t="shared" si="2"/>
        <v>1397.9909000000002</v>
      </c>
      <c r="J11" s="2">
        <v>1312.1179999999999</v>
      </c>
      <c r="K11" s="14">
        <f>J11/J$26*100</f>
        <v>28.533063998473619</v>
      </c>
      <c r="L11" s="1">
        <f>(J11-I11)/I11*100</f>
        <v>-6.1425936320472676</v>
      </c>
      <c r="M11" s="15">
        <f>J11-I11</f>
        <v>-85.8729000000003</v>
      </c>
    </row>
    <row r="12" spans="1:13">
      <c r="A12" s="10" t="s">
        <v>11</v>
      </c>
      <c r="B12" s="3">
        <v>740.24400000000003</v>
      </c>
      <c r="C12" s="3">
        <v>709.78809999999999</v>
      </c>
      <c r="D12" s="3">
        <v>722.54790000000003</v>
      </c>
      <c r="E12" s="3">
        <v>743.1176999999999</v>
      </c>
      <c r="F12" s="3">
        <v>769.08299999999997</v>
      </c>
      <c r="G12" s="3">
        <v>784.46</v>
      </c>
      <c r="H12" s="3">
        <v>774.9085</v>
      </c>
      <c r="I12" s="3">
        <v>767.86019999999996</v>
      </c>
      <c r="J12" s="3">
        <v>821.80669999999998</v>
      </c>
      <c r="K12" s="13"/>
      <c r="L12" s="1">
        <f>(J12-I12)/I12*100</f>
        <v>7.0255627261316596</v>
      </c>
      <c r="M12" s="15">
        <f>J12-I12</f>
        <v>53.946500000000015</v>
      </c>
    </row>
    <row r="13" spans="1:13">
      <c r="A13" s="10" t="s">
        <v>12</v>
      </c>
      <c r="B13" s="3">
        <v>243.44300000000001</v>
      </c>
      <c r="C13" s="3">
        <v>268.79040000000003</v>
      </c>
      <c r="D13" s="3">
        <v>177.67920000000001</v>
      </c>
      <c r="E13" s="3">
        <v>182.98239999999998</v>
      </c>
      <c r="F13" s="3">
        <v>186.81100000000001</v>
      </c>
      <c r="G13" s="3">
        <v>162.46600000000001</v>
      </c>
      <c r="H13" s="3">
        <v>149.51579999999998</v>
      </c>
      <c r="I13" s="3">
        <v>155.792</v>
      </c>
      <c r="J13" s="3">
        <v>150.4195</v>
      </c>
      <c r="K13" s="13"/>
      <c r="L13" s="1">
        <f>(J13-I13)/I13*100</f>
        <v>-3.4485082674335024</v>
      </c>
      <c r="M13" s="15">
        <f>J13-I13</f>
        <v>-5.3725000000000023</v>
      </c>
    </row>
    <row r="14" spans="1:13">
      <c r="A14" s="10" t="s">
        <v>13</v>
      </c>
      <c r="B14" s="3">
        <v>460.37799999999999</v>
      </c>
      <c r="C14" s="3">
        <v>397.85940000000005</v>
      </c>
      <c r="D14" s="3">
        <v>297.97829999999999</v>
      </c>
      <c r="E14" s="3">
        <v>310.9307</v>
      </c>
      <c r="F14" s="3">
        <v>340.79599999999999</v>
      </c>
      <c r="G14" s="3">
        <v>362.54399999999998</v>
      </c>
      <c r="H14" s="3">
        <v>393.6576</v>
      </c>
      <c r="I14" s="3">
        <v>382.09020000000004</v>
      </c>
      <c r="J14" s="3">
        <v>330.7946</v>
      </c>
      <c r="K14" s="13"/>
      <c r="L14" s="1">
        <f>(J14-I14)/I14*100</f>
        <v>-13.424997552933842</v>
      </c>
      <c r="M14" s="15">
        <f>J14-I14</f>
        <v>-51.295600000000036</v>
      </c>
    </row>
    <row r="15" spans="1:13">
      <c r="A15" s="10" t="s">
        <v>14</v>
      </c>
      <c r="B15" s="3">
        <v>403.02699999999999</v>
      </c>
      <c r="C15" s="3">
        <v>405.01659999999998</v>
      </c>
      <c r="D15" s="3">
        <v>334.90229999999997</v>
      </c>
      <c r="E15" s="3">
        <v>362.06650000000002</v>
      </c>
      <c r="F15" s="3">
        <v>613.30200000000002</v>
      </c>
      <c r="G15" s="3">
        <v>441.69900000000001</v>
      </c>
      <c r="H15" s="3">
        <v>396.21249999999998</v>
      </c>
      <c r="I15" s="3">
        <v>448.9325</v>
      </c>
      <c r="J15" s="3">
        <v>213.3657</v>
      </c>
      <c r="K15" s="13"/>
      <c r="L15" s="1">
        <f>(J15-I15)/I15*100</f>
        <v>-52.472654575019625</v>
      </c>
      <c r="M15" s="15">
        <f>J15-I15</f>
        <v>-235.5668</v>
      </c>
    </row>
    <row r="16" spans="1:13" ht="12.95">
      <c r="A16" s="11" t="s">
        <v>15</v>
      </c>
      <c r="B16" s="2">
        <f>SUM(B12:B15)</f>
        <v>1847.0920000000001</v>
      </c>
      <c r="C16" s="2">
        <f t="shared" ref="C16:I16" si="3">SUM(C12:C15)</f>
        <v>1781.4545000000001</v>
      </c>
      <c r="D16" s="2">
        <f t="shared" si="3"/>
        <v>1533.1077</v>
      </c>
      <c r="E16" s="2">
        <f t="shared" si="3"/>
        <v>1599.0972999999999</v>
      </c>
      <c r="F16" s="2">
        <f t="shared" si="3"/>
        <v>1909.9920000000002</v>
      </c>
      <c r="G16" s="2">
        <f t="shared" si="3"/>
        <v>1751.1690000000001</v>
      </c>
      <c r="H16" s="2">
        <f t="shared" si="3"/>
        <v>1714.2944000000002</v>
      </c>
      <c r="I16" s="2">
        <f t="shared" si="3"/>
        <v>1754.6749</v>
      </c>
      <c r="J16" s="2">
        <v>1516.3865000000001</v>
      </c>
      <c r="K16" s="14">
        <f>J16/J$26*100</f>
        <v>32.975047252550013</v>
      </c>
      <c r="L16" s="1">
        <f>(J16-I16)/I16*100</f>
        <v>-13.580202235753184</v>
      </c>
      <c r="M16" s="15">
        <f>J16-I16</f>
        <v>-238.28839999999991</v>
      </c>
    </row>
    <row r="17" spans="1:13">
      <c r="A17" s="10" t="s">
        <v>16</v>
      </c>
      <c r="B17" s="3">
        <v>127.166</v>
      </c>
      <c r="C17" s="3">
        <v>199.99529999999999</v>
      </c>
      <c r="D17" s="3">
        <v>246.22279999999998</v>
      </c>
      <c r="E17" s="3">
        <v>227.23929999999999</v>
      </c>
      <c r="F17" s="3">
        <v>206.75700000000001</v>
      </c>
      <c r="G17" s="3">
        <v>170.91300000000001</v>
      </c>
      <c r="H17" s="3">
        <v>161.6619</v>
      </c>
      <c r="I17" s="3">
        <v>130.82599999999999</v>
      </c>
      <c r="J17" s="3">
        <v>214.05110000000002</v>
      </c>
      <c r="K17" s="13"/>
      <c r="L17" s="1">
        <f t="shared" ref="L17:L24" si="4">(J17-I17)/I17*100</f>
        <v>63.615107088805004</v>
      </c>
      <c r="M17" s="15">
        <f t="shared" ref="M17:M24" si="5">J17-I17</f>
        <v>83.225100000000026</v>
      </c>
    </row>
    <row r="18" spans="1:13">
      <c r="A18" s="10" t="s">
        <v>17</v>
      </c>
      <c r="B18" s="3">
        <v>126.863</v>
      </c>
      <c r="C18" s="3">
        <v>108.66369999999999</v>
      </c>
      <c r="D18" s="3">
        <v>108.2196</v>
      </c>
      <c r="E18" s="3">
        <v>118.5248</v>
      </c>
      <c r="F18" s="3">
        <v>100.063</v>
      </c>
      <c r="G18" s="3">
        <v>86.576999999999998</v>
      </c>
      <c r="H18" s="3">
        <v>101.3814</v>
      </c>
      <c r="I18" s="3">
        <v>83.751000000000005</v>
      </c>
      <c r="J18" s="3">
        <v>73.032600000000002</v>
      </c>
      <c r="K18" s="13"/>
      <c r="L18" s="1">
        <f t="shared" si="4"/>
        <v>-12.797936741053839</v>
      </c>
      <c r="M18" s="15">
        <f t="shared" si="5"/>
        <v>-10.718400000000003</v>
      </c>
    </row>
    <row r="19" spans="1:13">
      <c r="A19" s="10" t="s">
        <v>18</v>
      </c>
      <c r="B19" s="3">
        <v>125.158</v>
      </c>
      <c r="C19" s="3">
        <v>102.21469999999999</v>
      </c>
      <c r="D19" s="3">
        <v>84.916499999999999</v>
      </c>
      <c r="E19" s="3">
        <v>72.198800000000006</v>
      </c>
      <c r="F19" s="3">
        <v>33.28</v>
      </c>
      <c r="G19" s="3">
        <v>40.536999999999999</v>
      </c>
      <c r="H19" s="3">
        <v>0</v>
      </c>
      <c r="I19" s="3">
        <v>0</v>
      </c>
      <c r="J19" s="3">
        <v>0</v>
      </c>
      <c r="K19" s="13"/>
      <c r="L19" s="1" t="e">
        <f t="shared" si="4"/>
        <v>#DIV/0!</v>
      </c>
      <c r="M19" s="15">
        <f t="shared" si="5"/>
        <v>0</v>
      </c>
    </row>
    <row r="20" spans="1:13">
      <c r="A20" s="10" t="s">
        <v>19</v>
      </c>
      <c r="B20" s="3">
        <v>983.55100000000004</v>
      </c>
      <c r="C20" s="3">
        <v>917.62890000000004</v>
      </c>
      <c r="D20" s="3">
        <v>802.39</v>
      </c>
      <c r="E20" s="3">
        <v>704.88760000000002</v>
      </c>
      <c r="F20" s="3">
        <v>674.64300000000003</v>
      </c>
      <c r="G20" s="3">
        <v>623.23900000000003</v>
      </c>
      <c r="H20" s="3">
        <v>523.93560000000002</v>
      </c>
      <c r="I20" s="3">
        <v>453.65170000000001</v>
      </c>
      <c r="J20" s="3">
        <v>395.57490000000001</v>
      </c>
      <c r="K20" s="13"/>
      <c r="L20" s="1">
        <f t="shared" si="4"/>
        <v>-12.80206819460833</v>
      </c>
      <c r="M20" s="15">
        <f t="shared" si="5"/>
        <v>-58.076799999999992</v>
      </c>
    </row>
    <row r="21" spans="1:13">
      <c r="A21" s="10" t="s">
        <v>20</v>
      </c>
      <c r="B21" s="3">
        <v>50.119</v>
      </c>
      <c r="C21" s="3">
        <v>60.327599999999997</v>
      </c>
      <c r="D21" s="3">
        <v>71.096600000000009</v>
      </c>
      <c r="E21" s="3">
        <v>49.422400000000003</v>
      </c>
      <c r="F21" s="3">
        <v>51.335000000000001</v>
      </c>
      <c r="G21" s="3">
        <v>35.79</v>
      </c>
      <c r="H21" s="3">
        <v>85.01339999999999</v>
      </c>
      <c r="I21" s="3">
        <v>73.862200000000001</v>
      </c>
      <c r="J21" s="3">
        <v>28.3796</v>
      </c>
      <c r="K21" s="13"/>
      <c r="L21" s="1">
        <f>(J21-I21)/I21*100</f>
        <v>-61.577640525194219</v>
      </c>
      <c r="M21" s="15">
        <f t="shared" si="5"/>
        <v>-45.482600000000005</v>
      </c>
    </row>
    <row r="22" spans="1:13">
      <c r="A22" s="10" t="s">
        <v>21</v>
      </c>
      <c r="B22" s="3">
        <v>480.06099999999998</v>
      </c>
      <c r="C22" s="3">
        <v>462.17140000000001</v>
      </c>
      <c r="D22" s="3">
        <v>427.25400000000002</v>
      </c>
      <c r="E22" s="3">
        <v>411.6465</v>
      </c>
      <c r="F22" s="3">
        <v>309.35199999999998</v>
      </c>
      <c r="G22" s="3">
        <v>196.16900000000001</v>
      </c>
      <c r="H22" s="3">
        <v>209.64579999999998</v>
      </c>
      <c r="I22" s="3">
        <v>190.53179999999998</v>
      </c>
      <c r="J22" s="3">
        <v>132.0035</v>
      </c>
      <c r="K22" s="13"/>
      <c r="L22" s="1">
        <f t="shared" si="4"/>
        <v>-30.718389266253709</v>
      </c>
      <c r="M22" s="15">
        <f t="shared" si="5"/>
        <v>-58.528299999999973</v>
      </c>
    </row>
    <row r="23" spans="1:13">
      <c r="A23" s="10" t="s">
        <v>22</v>
      </c>
      <c r="B23" s="3">
        <v>1946.902</v>
      </c>
      <c r="C23" s="3">
        <v>1882.4265</v>
      </c>
      <c r="D23" s="3">
        <v>1677.0636999999999</v>
      </c>
      <c r="E23" s="3">
        <v>1581.6753000000001</v>
      </c>
      <c r="F23" s="3">
        <v>1305.76</v>
      </c>
      <c r="G23" s="3">
        <v>1267.6130000000001</v>
      </c>
      <c r="H23" s="3">
        <v>1146.7123999999999</v>
      </c>
      <c r="I23" s="3">
        <v>890.76330000000007</v>
      </c>
      <c r="J23" s="3">
        <v>741.47640000000001</v>
      </c>
      <c r="K23" s="13"/>
      <c r="L23" s="1">
        <f t="shared" si="4"/>
        <v>-16.759435419038933</v>
      </c>
      <c r="M23" s="15">
        <f t="shared" si="5"/>
        <v>-149.28690000000006</v>
      </c>
    </row>
    <row r="24" spans="1:13">
      <c r="A24" s="10" t="s">
        <v>23</v>
      </c>
      <c r="B24" s="3">
        <v>198.751</v>
      </c>
      <c r="C24" s="3">
        <v>232.9135</v>
      </c>
      <c r="D24" s="3">
        <v>257.572</v>
      </c>
      <c r="E24" s="3">
        <v>190.37389999999999</v>
      </c>
      <c r="F24" s="3">
        <v>165.102</v>
      </c>
      <c r="G24" s="3">
        <v>166.261</v>
      </c>
      <c r="H24" s="3">
        <v>208.04920000000001</v>
      </c>
      <c r="I24" s="3">
        <v>181.97379999999998</v>
      </c>
      <c r="J24" s="3">
        <v>185.5652</v>
      </c>
      <c r="K24" s="13"/>
      <c r="L24" s="1">
        <f t="shared" si="4"/>
        <v>1.9735808121828649</v>
      </c>
      <c r="M24" s="15">
        <f t="shared" si="5"/>
        <v>3.5914000000000215</v>
      </c>
    </row>
    <row r="25" spans="1:13" ht="12.95">
      <c r="A25" s="11" t="s">
        <v>24</v>
      </c>
      <c r="B25" s="2">
        <f>SUM(B17:B24)</f>
        <v>4038.5709999999999</v>
      </c>
      <c r="C25" s="2">
        <f t="shared" ref="C25:I25" si="6">SUM(C17:C24)</f>
        <v>3966.3416000000002</v>
      </c>
      <c r="D25" s="2">
        <f t="shared" si="6"/>
        <v>3674.7352000000001</v>
      </c>
      <c r="E25" s="2">
        <f t="shared" si="6"/>
        <v>3355.9686000000002</v>
      </c>
      <c r="F25" s="2">
        <f t="shared" si="6"/>
        <v>2846.2919999999995</v>
      </c>
      <c r="G25" s="2">
        <f t="shared" si="6"/>
        <v>2587.0990000000002</v>
      </c>
      <c r="H25" s="2">
        <f t="shared" si="6"/>
        <v>2436.3996999999999</v>
      </c>
      <c r="I25" s="2">
        <f t="shared" si="6"/>
        <v>2005.3598</v>
      </c>
      <c r="J25" s="2">
        <v>1770.0833</v>
      </c>
      <c r="K25" s="14">
        <f>J25/J$26*100</f>
        <v>38.491888748976365</v>
      </c>
      <c r="L25" s="1">
        <f>(J25-I25)/I25*100</f>
        <v>-11.732383385764487</v>
      </c>
      <c r="M25" s="15">
        <f>J25-I25</f>
        <v>-235.27649999999994</v>
      </c>
    </row>
    <row r="26" spans="1:13" ht="12.95">
      <c r="A26" s="11" t="s">
        <v>25</v>
      </c>
      <c r="B26" s="2">
        <v>7818.7939999999999</v>
      </c>
      <c r="C26" s="2">
        <v>7431.6125999999995</v>
      </c>
      <c r="D26" s="2">
        <v>6926.5477000000001</v>
      </c>
      <c r="E26" s="2">
        <v>6496.3967999999995</v>
      </c>
      <c r="F26" s="2">
        <v>6283.3069999999998</v>
      </c>
      <c r="G26" s="2">
        <v>5817.1279999999997</v>
      </c>
      <c r="H26" s="2">
        <v>5618.6405999999997</v>
      </c>
      <c r="I26" s="2">
        <v>5158.0255999999999</v>
      </c>
      <c r="J26" s="2">
        <v>4598.5878000000002</v>
      </c>
      <c r="K26" s="13"/>
    </row>
    <row r="27" spans="1:13" ht="12.95">
      <c r="A27" s="12"/>
    </row>
  </sheetData>
  <phoneticPr fontId="3" type="noConversion"/>
  <pageMargins left="0.34" right="0.34" top="1" bottom="1" header="0.5" footer="0.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0B67-C346-4D78-84FD-F44177936B94}">
  <dimension ref="A1:T24"/>
  <sheetViews>
    <sheetView workbookViewId="0">
      <selection activeCell="A12" sqref="A12:XFD12"/>
    </sheetView>
  </sheetViews>
  <sheetFormatPr defaultRowHeight="12.75"/>
  <cols>
    <col min="4" max="4" width="21.7109375" customWidth="1"/>
    <col min="14" max="14" width="22.42578125" customWidth="1"/>
  </cols>
  <sheetData>
    <row r="1" spans="1:20">
      <c r="A1" s="16" t="s">
        <v>26</v>
      </c>
      <c r="K1" s="16" t="s">
        <v>26</v>
      </c>
    </row>
    <row r="2" spans="1:20" ht="14.25">
      <c r="A2" s="17" t="s">
        <v>27</v>
      </c>
      <c r="K2" s="17" t="s">
        <v>27</v>
      </c>
    </row>
    <row r="3" spans="1:20">
      <c r="A3" s="18" t="s">
        <v>28</v>
      </c>
      <c r="K3" s="18" t="s">
        <v>28</v>
      </c>
    </row>
    <row r="4" spans="1:20" ht="63">
      <c r="A4" s="19" t="s">
        <v>0</v>
      </c>
      <c r="B4" s="19" t="s">
        <v>29</v>
      </c>
      <c r="C4" s="19" t="s">
        <v>30</v>
      </c>
      <c r="D4" s="20" t="s">
        <v>31</v>
      </c>
      <c r="E4" s="20" t="s">
        <v>32</v>
      </c>
      <c r="F4" s="20" t="s">
        <v>33</v>
      </c>
      <c r="G4" s="20" t="s">
        <v>34</v>
      </c>
      <c r="H4" s="20" t="s">
        <v>35</v>
      </c>
      <c r="K4" s="19" t="s">
        <v>0</v>
      </c>
      <c r="L4" s="19" t="s">
        <v>29</v>
      </c>
      <c r="M4" s="19" t="s">
        <v>30</v>
      </c>
      <c r="N4" s="20" t="s">
        <v>31</v>
      </c>
      <c r="O4" s="20" t="s">
        <v>32</v>
      </c>
      <c r="P4" s="20" t="s">
        <v>33</v>
      </c>
      <c r="Q4" s="20" t="s">
        <v>34</v>
      </c>
      <c r="R4" s="20" t="s">
        <v>35</v>
      </c>
    </row>
    <row r="5" spans="1:20">
      <c r="A5" s="21" t="s">
        <v>2</v>
      </c>
      <c r="B5" s="21">
        <v>1</v>
      </c>
      <c r="C5" s="23">
        <v>4252581</v>
      </c>
      <c r="D5" s="24">
        <v>1454349.4010000001</v>
      </c>
      <c r="E5" s="24">
        <v>2141319.7590000001</v>
      </c>
      <c r="F5" s="25">
        <v>0.67920000000000003</v>
      </c>
      <c r="G5" s="22">
        <v>341.99</v>
      </c>
      <c r="H5" s="22">
        <v>503.53</v>
      </c>
      <c r="K5" s="21" t="s">
        <v>2</v>
      </c>
      <c r="L5" s="21">
        <v>1</v>
      </c>
      <c r="M5" s="23">
        <v>4240736</v>
      </c>
      <c r="N5" s="24">
        <v>1413173.6189999999</v>
      </c>
      <c r="O5" s="24">
        <v>2107724.4049999998</v>
      </c>
      <c r="P5" s="25">
        <v>0.67049999999999998</v>
      </c>
      <c r="Q5" s="22">
        <v>333.24</v>
      </c>
      <c r="R5" s="22">
        <v>497.02</v>
      </c>
    </row>
    <row r="6" spans="1:20">
      <c r="A6" s="26" t="s">
        <v>36</v>
      </c>
      <c r="B6" s="26">
        <v>2</v>
      </c>
      <c r="C6" s="28">
        <v>123018</v>
      </c>
      <c r="D6" s="29">
        <v>52982.28</v>
      </c>
      <c r="E6" s="29">
        <v>76317.87</v>
      </c>
      <c r="F6" s="30">
        <v>0.69420000000000004</v>
      </c>
      <c r="G6" s="27">
        <v>430.69</v>
      </c>
      <c r="H6" s="27">
        <v>620.38</v>
      </c>
      <c r="K6" s="26" t="s">
        <v>36</v>
      </c>
      <c r="L6" s="26">
        <v>2</v>
      </c>
      <c r="M6" s="28">
        <v>122955</v>
      </c>
      <c r="N6" s="29">
        <v>50031.027999999998</v>
      </c>
      <c r="O6" s="29">
        <v>75746.153000000006</v>
      </c>
      <c r="P6" s="30">
        <v>0.66049999999999998</v>
      </c>
      <c r="Q6" s="27">
        <v>406.91</v>
      </c>
      <c r="R6" s="27">
        <v>616.04999999999995</v>
      </c>
    </row>
    <row r="7" spans="1:20">
      <c r="A7" s="21" t="s">
        <v>4</v>
      </c>
      <c r="B7" s="21">
        <v>3</v>
      </c>
      <c r="C7" s="23">
        <v>10020528</v>
      </c>
      <c r="D7" s="24">
        <v>3492148.301</v>
      </c>
      <c r="E7" s="24">
        <v>4725211.9309999999</v>
      </c>
      <c r="F7" s="25">
        <v>0.73899999999999999</v>
      </c>
      <c r="G7" s="22">
        <v>348.5</v>
      </c>
      <c r="H7" s="22">
        <v>471.55</v>
      </c>
      <c r="K7" s="21" t="s">
        <v>4</v>
      </c>
      <c r="L7" s="21">
        <v>3</v>
      </c>
      <c r="M7" s="23">
        <v>9950742</v>
      </c>
      <c r="N7" s="24">
        <v>3381059.3679999998</v>
      </c>
      <c r="O7" s="24">
        <v>4619138.4630000005</v>
      </c>
      <c r="P7" s="25">
        <v>0.73199999999999998</v>
      </c>
      <c r="Q7" s="22">
        <v>339.78</v>
      </c>
      <c r="R7" s="22">
        <v>464.2</v>
      </c>
    </row>
    <row r="8" spans="1:20">
      <c r="A8" s="26" t="s">
        <v>5</v>
      </c>
      <c r="B8" s="26">
        <v>4</v>
      </c>
      <c r="C8" s="28">
        <v>1082116</v>
      </c>
      <c r="D8" s="29">
        <v>398244.92499999999</v>
      </c>
      <c r="E8" s="29">
        <v>528844.32200000004</v>
      </c>
      <c r="F8" s="30">
        <v>0.753</v>
      </c>
      <c r="G8" s="27">
        <v>368.02</v>
      </c>
      <c r="H8" s="27">
        <v>488.71</v>
      </c>
      <c r="K8" s="26" t="s">
        <v>5</v>
      </c>
      <c r="L8" s="26">
        <v>4</v>
      </c>
      <c r="M8" s="28">
        <v>1075317</v>
      </c>
      <c r="N8" s="29">
        <v>390775.44900000002</v>
      </c>
      <c r="O8" s="29">
        <v>522979.6</v>
      </c>
      <c r="P8" s="30">
        <v>0.74719999999999998</v>
      </c>
      <c r="Q8" s="27">
        <v>363.4</v>
      </c>
      <c r="R8" s="27">
        <v>486.35</v>
      </c>
    </row>
    <row r="9" spans="1:20">
      <c r="A9" s="21" t="s">
        <v>6</v>
      </c>
      <c r="B9" s="21">
        <v>5</v>
      </c>
      <c r="C9" s="23">
        <v>4851972</v>
      </c>
      <c r="D9" s="24">
        <v>1875092.702</v>
      </c>
      <c r="E9" s="24">
        <v>2414756.344</v>
      </c>
      <c r="F9" s="25">
        <v>0.77649999999999997</v>
      </c>
      <c r="G9" s="22">
        <v>386.46</v>
      </c>
      <c r="H9" s="22">
        <v>497.69</v>
      </c>
      <c r="K9" s="21" t="s">
        <v>6</v>
      </c>
      <c r="L9" s="21">
        <v>5</v>
      </c>
      <c r="M9" s="23">
        <v>4838253</v>
      </c>
      <c r="N9" s="24">
        <v>1760605.7860000001</v>
      </c>
      <c r="O9" s="24">
        <v>2309795.577</v>
      </c>
      <c r="P9" s="25">
        <v>0.76219999999999999</v>
      </c>
      <c r="Q9" s="22">
        <v>363.89</v>
      </c>
      <c r="R9" s="22">
        <v>477.4</v>
      </c>
    </row>
    <row r="10" spans="1:20">
      <c r="A10" s="26" t="s">
        <v>7</v>
      </c>
      <c r="B10" s="26">
        <v>6</v>
      </c>
      <c r="C10" s="28">
        <v>1195792</v>
      </c>
      <c r="D10" s="29">
        <v>454181.55800000002</v>
      </c>
      <c r="E10" s="29">
        <v>626636.57799999998</v>
      </c>
      <c r="F10" s="30">
        <v>0.7248</v>
      </c>
      <c r="G10" s="27">
        <v>379.82</v>
      </c>
      <c r="H10" s="27">
        <v>524.03</v>
      </c>
      <c r="K10" s="26" t="s">
        <v>7</v>
      </c>
      <c r="L10" s="26">
        <v>6</v>
      </c>
      <c r="M10" s="28">
        <v>1192191</v>
      </c>
      <c r="N10" s="29">
        <v>398068.674</v>
      </c>
      <c r="O10" s="29">
        <v>589472.76699999999</v>
      </c>
      <c r="P10" s="30">
        <v>0.67530000000000001</v>
      </c>
      <c r="Q10" s="27">
        <v>333.9</v>
      </c>
      <c r="R10" s="27">
        <v>494.44</v>
      </c>
    </row>
    <row r="11" spans="1:20">
      <c r="A11" s="21" t="s">
        <v>8</v>
      </c>
      <c r="B11" s="21">
        <v>7</v>
      </c>
      <c r="C11" s="23">
        <v>1508847</v>
      </c>
      <c r="D11" s="24">
        <v>469143.489</v>
      </c>
      <c r="E11" s="24">
        <v>804495.52500000002</v>
      </c>
      <c r="F11" s="25">
        <v>0.58320000000000005</v>
      </c>
      <c r="G11" s="22">
        <v>310.93</v>
      </c>
      <c r="H11" s="22">
        <v>533.19000000000005</v>
      </c>
      <c r="K11" s="21" t="s">
        <v>8</v>
      </c>
      <c r="L11" s="21">
        <v>7</v>
      </c>
      <c r="M11" s="23">
        <v>1502624</v>
      </c>
      <c r="N11" s="24">
        <v>467584.50199999998</v>
      </c>
      <c r="O11" s="24">
        <v>813781.701</v>
      </c>
      <c r="P11" s="25">
        <v>0.5746</v>
      </c>
      <c r="Q11" s="22">
        <v>311.18</v>
      </c>
      <c r="R11" s="22">
        <v>541.57000000000005</v>
      </c>
    </row>
    <row r="12" spans="1:20">
      <c r="A12" s="26" t="s">
        <v>9</v>
      </c>
      <c r="B12" s="26">
        <v>8</v>
      </c>
      <c r="C12" s="28">
        <v>4455188</v>
      </c>
      <c r="D12" s="29">
        <v>2196799.9410000001</v>
      </c>
      <c r="E12" s="29">
        <v>2847724.9909999999</v>
      </c>
      <c r="F12" s="30">
        <v>0.77139999999999997</v>
      </c>
      <c r="G12" s="27">
        <v>493.09</v>
      </c>
      <c r="H12" s="27">
        <v>639.19000000000005</v>
      </c>
      <c r="K12" s="26" t="s">
        <v>9</v>
      </c>
      <c r="L12" s="26">
        <v>8</v>
      </c>
      <c r="M12" s="28">
        <v>4426929</v>
      </c>
      <c r="N12" s="29">
        <v>2075202.2590000001</v>
      </c>
      <c r="O12" s="29">
        <v>2803811.78</v>
      </c>
      <c r="P12" s="30">
        <v>0.74009999999999998</v>
      </c>
      <c r="Q12" s="27">
        <v>468.77</v>
      </c>
      <c r="R12" s="27">
        <v>633.35</v>
      </c>
    </row>
    <row r="13" spans="1:20">
      <c r="A13" s="21" t="s">
        <v>11</v>
      </c>
      <c r="B13" s="21">
        <v>9</v>
      </c>
      <c r="C13" s="23">
        <v>3664798</v>
      </c>
      <c r="D13" s="24">
        <v>1430137.254</v>
      </c>
      <c r="E13" s="24">
        <v>2146320.48</v>
      </c>
      <c r="F13" s="25">
        <v>0.6663</v>
      </c>
      <c r="G13" s="22">
        <v>390.24</v>
      </c>
      <c r="H13" s="22">
        <v>585.66</v>
      </c>
      <c r="K13" s="21" t="s">
        <v>11</v>
      </c>
      <c r="L13" s="21">
        <v>9</v>
      </c>
      <c r="M13" s="23">
        <v>3651152</v>
      </c>
      <c r="N13" s="24">
        <v>1413043.6089999999</v>
      </c>
      <c r="O13" s="24">
        <v>2153004.58</v>
      </c>
      <c r="P13" s="25">
        <v>0.65629999999999999</v>
      </c>
      <c r="Q13" s="22">
        <v>387.01</v>
      </c>
      <c r="R13" s="22">
        <v>589.67999999999995</v>
      </c>
    </row>
    <row r="14" spans="1:20">
      <c r="A14" s="26" t="s">
        <v>12</v>
      </c>
      <c r="B14" s="26">
        <v>10</v>
      </c>
      <c r="C14" s="28">
        <v>854378</v>
      </c>
      <c r="D14" s="29">
        <v>306645.62800000003</v>
      </c>
      <c r="E14" s="29">
        <v>445877.02799999999</v>
      </c>
      <c r="F14" s="30">
        <v>0.68769999999999998</v>
      </c>
      <c r="G14" s="27">
        <v>358.91</v>
      </c>
      <c r="H14" s="27">
        <v>521.87</v>
      </c>
      <c r="K14" s="26" t="s">
        <v>12</v>
      </c>
      <c r="L14" s="26">
        <v>10</v>
      </c>
      <c r="M14" s="28">
        <v>854137</v>
      </c>
      <c r="N14" s="29">
        <v>300342.65299999999</v>
      </c>
      <c r="O14" s="29">
        <v>442039.44699999999</v>
      </c>
      <c r="P14" s="30">
        <v>0.6794</v>
      </c>
      <c r="Q14" s="27">
        <v>351.63</v>
      </c>
      <c r="R14" s="27">
        <v>517.53</v>
      </c>
    </row>
    <row r="15" spans="1:20">
      <c r="A15" s="21" t="s">
        <v>13</v>
      </c>
      <c r="B15" s="21">
        <v>11</v>
      </c>
      <c r="C15" s="23">
        <v>1484427</v>
      </c>
      <c r="D15" s="24">
        <v>553814.44799999997</v>
      </c>
      <c r="E15" s="24">
        <v>767633.42500000005</v>
      </c>
      <c r="F15" s="25">
        <v>0.72150000000000003</v>
      </c>
      <c r="G15" s="22">
        <v>373.08</v>
      </c>
      <c r="H15" s="22">
        <v>517.12</v>
      </c>
      <c r="K15" s="21" t="s">
        <v>13</v>
      </c>
      <c r="L15" s="21">
        <v>11</v>
      </c>
      <c r="M15" s="23">
        <v>1480839</v>
      </c>
      <c r="N15" s="24">
        <v>550081.01899999997</v>
      </c>
      <c r="O15" s="24">
        <v>764224.03700000001</v>
      </c>
      <c r="P15" s="25">
        <v>0.7198</v>
      </c>
      <c r="Q15" s="22">
        <v>371.47</v>
      </c>
      <c r="R15" s="22">
        <v>516.08000000000004</v>
      </c>
    </row>
    <row r="16" spans="1:20">
      <c r="A16" s="26" t="s">
        <v>14</v>
      </c>
      <c r="B16" s="26">
        <v>12</v>
      </c>
      <c r="C16" s="28">
        <v>5720272</v>
      </c>
      <c r="D16" s="29">
        <v>1587667.4140000001</v>
      </c>
      <c r="E16" s="29">
        <v>2864948.9589999998</v>
      </c>
      <c r="F16" s="36">
        <v>0.55420000000000003</v>
      </c>
      <c r="G16" s="27">
        <v>277.55</v>
      </c>
      <c r="H16" s="27">
        <v>500.84</v>
      </c>
      <c r="K16" s="26" t="s">
        <v>14</v>
      </c>
      <c r="L16" s="26">
        <v>12</v>
      </c>
      <c r="M16" s="28">
        <v>5707112</v>
      </c>
      <c r="N16" s="29">
        <v>1557975.7819999999</v>
      </c>
      <c r="O16" s="29">
        <v>2859769.01</v>
      </c>
      <c r="P16" s="36">
        <v>0.54479999999999995</v>
      </c>
      <c r="Q16" s="27">
        <v>272.99</v>
      </c>
      <c r="R16" s="27">
        <v>501.09</v>
      </c>
      <c r="T16" s="37">
        <f>(D16-N16)</f>
        <v>29691.632000000216</v>
      </c>
    </row>
    <row r="17" spans="1:20">
      <c r="A17" s="21" t="s">
        <v>16</v>
      </c>
      <c r="B17" s="21">
        <v>13</v>
      </c>
      <c r="C17" s="23">
        <v>1269963</v>
      </c>
      <c r="D17" s="24">
        <v>374203.90600000002</v>
      </c>
      <c r="E17" s="24">
        <v>579098.54099999997</v>
      </c>
      <c r="F17" s="25">
        <v>0.6462</v>
      </c>
      <c r="G17" s="22">
        <v>294.66000000000003</v>
      </c>
      <c r="H17" s="22">
        <v>456</v>
      </c>
      <c r="K17" s="21" t="s">
        <v>16</v>
      </c>
      <c r="L17" s="21">
        <v>13</v>
      </c>
      <c r="M17" s="23">
        <v>1269860</v>
      </c>
      <c r="N17" s="24">
        <v>372669.54800000001</v>
      </c>
      <c r="O17" s="24">
        <v>577428.35600000003</v>
      </c>
      <c r="P17" s="25">
        <v>0.64539999999999997</v>
      </c>
      <c r="Q17" s="22">
        <v>293.47000000000003</v>
      </c>
      <c r="R17" s="22">
        <v>454.72</v>
      </c>
    </row>
    <row r="18" spans="1:20">
      <c r="A18" s="26" t="s">
        <v>17</v>
      </c>
      <c r="B18" s="26">
        <v>14</v>
      </c>
      <c r="C18" s="28">
        <v>289413</v>
      </c>
      <c r="D18" s="29">
        <v>66855.842000000004</v>
      </c>
      <c r="E18" s="29">
        <v>109955.947</v>
      </c>
      <c r="F18" s="30">
        <v>0.60799999999999998</v>
      </c>
      <c r="G18" s="27">
        <v>231</v>
      </c>
      <c r="H18" s="27">
        <v>379.93</v>
      </c>
      <c r="K18" s="26" t="s">
        <v>17</v>
      </c>
      <c r="L18" s="26">
        <v>14</v>
      </c>
      <c r="M18" s="28">
        <v>289840</v>
      </c>
      <c r="N18" s="29">
        <v>63395.103000000003</v>
      </c>
      <c r="O18" s="29">
        <v>108581.056</v>
      </c>
      <c r="P18" s="30">
        <v>0.58389999999999997</v>
      </c>
      <c r="Q18" s="27">
        <v>218.72</v>
      </c>
      <c r="R18" s="27">
        <v>374.62</v>
      </c>
    </row>
    <row r="19" spans="1:20">
      <c r="A19" s="21" t="s">
        <v>18</v>
      </c>
      <c r="B19" s="21">
        <v>15</v>
      </c>
      <c r="C19" s="23">
        <v>5590076</v>
      </c>
      <c r="D19" s="24">
        <v>1463183.3060000001</v>
      </c>
      <c r="E19" s="24">
        <v>2587008.821</v>
      </c>
      <c r="F19" s="25">
        <v>0.56559999999999999</v>
      </c>
      <c r="G19" s="22">
        <v>261.75</v>
      </c>
      <c r="H19" s="22">
        <v>462.79</v>
      </c>
      <c r="K19" s="21" t="s">
        <v>18</v>
      </c>
      <c r="L19" s="21">
        <v>15</v>
      </c>
      <c r="M19" s="23">
        <v>5592175</v>
      </c>
      <c r="N19" s="24">
        <v>1453728.7220000001</v>
      </c>
      <c r="O19" s="24">
        <v>2613566.3859999999</v>
      </c>
      <c r="P19" s="25">
        <v>0.55620000000000003</v>
      </c>
      <c r="Q19" s="22">
        <v>259.95999999999998</v>
      </c>
      <c r="R19" s="22">
        <v>467.36</v>
      </c>
    </row>
    <row r="20" spans="1:20">
      <c r="A20" s="26" t="s">
        <v>19</v>
      </c>
      <c r="B20" s="26">
        <v>16</v>
      </c>
      <c r="C20" s="28">
        <v>3890250</v>
      </c>
      <c r="D20" s="29">
        <v>1069903.702</v>
      </c>
      <c r="E20" s="29">
        <v>1813928.0919999999</v>
      </c>
      <c r="F20" s="30">
        <v>0.58979999999999999</v>
      </c>
      <c r="G20" s="27">
        <v>275.02</v>
      </c>
      <c r="H20" s="27">
        <v>466.28</v>
      </c>
      <c r="K20" s="26" t="s">
        <v>19</v>
      </c>
      <c r="L20" s="26">
        <v>16</v>
      </c>
      <c r="M20" s="28">
        <v>3900852</v>
      </c>
      <c r="N20" s="29">
        <v>1071416.531</v>
      </c>
      <c r="O20" s="29">
        <v>1829588.361</v>
      </c>
      <c r="P20" s="30">
        <v>0.58560000000000001</v>
      </c>
      <c r="Q20" s="27">
        <v>274.66000000000003</v>
      </c>
      <c r="R20" s="27">
        <v>469.02</v>
      </c>
    </row>
    <row r="21" spans="1:20">
      <c r="A21" s="31" t="s">
        <v>20</v>
      </c>
      <c r="B21" s="31">
        <v>17</v>
      </c>
      <c r="C21" s="33">
        <v>533636</v>
      </c>
      <c r="D21" s="34">
        <v>123549.969</v>
      </c>
      <c r="E21" s="34">
        <v>190369.9</v>
      </c>
      <c r="F21" s="35">
        <v>0.64900000000000002</v>
      </c>
      <c r="G21" s="32">
        <v>231.52</v>
      </c>
      <c r="H21" s="32">
        <v>356.74</v>
      </c>
      <c r="K21" s="21" t="s">
        <v>20</v>
      </c>
      <c r="L21" s="21">
        <v>17</v>
      </c>
      <c r="M21" s="23">
        <v>536659</v>
      </c>
      <c r="N21" s="24">
        <v>122263.39599999999</v>
      </c>
      <c r="O21" s="24">
        <v>191815</v>
      </c>
      <c r="P21" s="25">
        <v>0.63739999999999997</v>
      </c>
      <c r="Q21" s="22">
        <v>227.82</v>
      </c>
      <c r="R21" s="22">
        <v>357.42</v>
      </c>
    </row>
    <row r="22" spans="1:20">
      <c r="A22" s="26" t="s">
        <v>21</v>
      </c>
      <c r="B22" s="26">
        <v>18</v>
      </c>
      <c r="C22" s="28">
        <v>1838150</v>
      </c>
      <c r="D22" s="29">
        <v>402458.89199999999</v>
      </c>
      <c r="E22" s="29">
        <v>731010.27899999998</v>
      </c>
      <c r="F22" s="30">
        <v>0.55059999999999998</v>
      </c>
      <c r="G22" s="27">
        <v>218.95</v>
      </c>
      <c r="H22" s="27">
        <v>397.69</v>
      </c>
      <c r="K22" s="26" t="s">
        <v>21</v>
      </c>
      <c r="L22" s="26">
        <v>18</v>
      </c>
      <c r="M22" s="28">
        <v>1841300</v>
      </c>
      <c r="N22" s="29">
        <v>403858.94099999999</v>
      </c>
      <c r="O22" s="29">
        <v>739462.41899999999</v>
      </c>
      <c r="P22" s="30">
        <v>0.54620000000000002</v>
      </c>
      <c r="Q22" s="27">
        <v>219.33</v>
      </c>
      <c r="R22" s="27">
        <v>401.6</v>
      </c>
      <c r="T22" s="37">
        <f>(D22-N22)</f>
        <v>-1400.0489999999991</v>
      </c>
    </row>
    <row r="23" spans="1:20">
      <c r="A23" s="21" t="s">
        <v>22</v>
      </c>
      <c r="B23" s="21">
        <v>19</v>
      </c>
      <c r="C23" s="23">
        <v>4794512</v>
      </c>
      <c r="D23" s="24">
        <v>1188879.1129999999</v>
      </c>
      <c r="E23" s="24">
        <v>2153695.503</v>
      </c>
      <c r="F23" s="25">
        <v>0.55200000000000005</v>
      </c>
      <c r="G23" s="22">
        <v>247.97</v>
      </c>
      <c r="H23" s="22">
        <v>449.2</v>
      </c>
      <c r="K23" s="21" t="s">
        <v>22</v>
      </c>
      <c r="L23" s="21">
        <v>19</v>
      </c>
      <c r="M23" s="23">
        <v>4802016</v>
      </c>
      <c r="N23" s="24">
        <v>1132419.122</v>
      </c>
      <c r="O23" s="24">
        <v>2200814.423</v>
      </c>
      <c r="P23" s="25">
        <v>0.51449999999999996</v>
      </c>
      <c r="Q23" s="22">
        <v>235.82</v>
      </c>
      <c r="R23" s="22">
        <v>458.31</v>
      </c>
      <c r="T23" s="37">
        <f>(D23-N23)</f>
        <v>56459.990999999922</v>
      </c>
    </row>
    <row r="24" spans="1:20">
      <c r="A24" s="26" t="s">
        <v>23</v>
      </c>
      <c r="B24" s="26">
        <v>20</v>
      </c>
      <c r="C24" s="28">
        <v>1569832</v>
      </c>
      <c r="D24" s="29">
        <v>544937.81499999994</v>
      </c>
      <c r="E24" s="29">
        <v>713876.67500000005</v>
      </c>
      <c r="F24" s="30">
        <v>0.76339999999999997</v>
      </c>
      <c r="G24" s="27">
        <v>347.13</v>
      </c>
      <c r="H24" s="27">
        <v>454.75</v>
      </c>
      <c r="K24" s="26" t="s">
        <v>23</v>
      </c>
      <c r="L24" s="26">
        <v>20</v>
      </c>
      <c r="M24" s="28">
        <v>1575028</v>
      </c>
      <c r="N24" s="29">
        <v>552576.39199999999</v>
      </c>
      <c r="O24" s="29">
        <v>728424.58799999999</v>
      </c>
      <c r="P24" s="30">
        <v>0.75860000000000005</v>
      </c>
      <c r="Q24" s="27">
        <v>350.84</v>
      </c>
      <c r="R24" s="27">
        <v>462.48</v>
      </c>
    </row>
  </sheetData>
  <hyperlinks>
    <hyperlink ref="A1" r:id="rId1" xr:uid="{FE15A160-7B85-4FAF-9645-8B9B821E7F66}"/>
    <hyperlink ref="A3" r:id="rId2" xr:uid="{CA05F733-E781-4BC0-B3CC-924329D10686}"/>
    <hyperlink ref="K1" r:id="rId3" xr:uid="{B934D49D-F9DA-4E2D-B155-4C83CBB9D0E6}"/>
    <hyperlink ref="K3" r:id="rId4" xr:uid="{CADE270A-E9DE-4C24-8341-A196B5F90AC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1" sqref="B1"/>
    </sheetView>
  </sheetViews>
  <sheetFormatPr defaultColWidth="9.140625" defaultRowHeight="12.6"/>
  <cols>
    <col min="1" max="1" width="9.140625" style="5"/>
    <col min="2" max="2" width="75.85546875" style="5" bestFit="1" customWidth="1"/>
    <col min="3" max="16384" width="9.140625" style="5"/>
  </cols>
  <sheetData>
    <row r="1" spans="1:2">
      <c r="A1" s="5" t="s">
        <v>37</v>
      </c>
      <c r="B1" s="5" t="s">
        <v>38</v>
      </c>
    </row>
    <row r="2" spans="1:2">
      <c r="A2" s="5" t="s">
        <v>39</v>
      </c>
      <c r="B2" s="5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A.P.A.T.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frizza</dc:creator>
  <cp:keywords/>
  <dc:description/>
  <cp:lastModifiedBy>Buscemi Simona</cp:lastModifiedBy>
  <cp:revision/>
  <dcterms:created xsi:type="dcterms:W3CDTF">2013-02-26T09:11:23Z</dcterms:created>
  <dcterms:modified xsi:type="dcterms:W3CDTF">2025-05-29T14:32:10Z</dcterms:modified>
  <cp:category/>
  <cp:contentStatus/>
</cp:coreProperties>
</file>