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rancesca.giaime\Documents\VAL-ASI\VAS\Indicatore VAS regionali\Edizione 2025-Dati 2024\"/>
    </mc:Choice>
  </mc:AlternateContent>
  <xr:revisionPtr revIDLastSave="0" documentId="13_ncr:1_{DEDE13E4-BD28-43F5-B9A7-57E6B60A64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a 2-VAS" sheetId="1" r:id="rId1"/>
    <sheet name="Metatadati" sheetId="2" r:id="rId2"/>
  </sheets>
  <externalReferences>
    <externalReference r:id="rId3"/>
    <externalReference r:id="rId4"/>
  </externalReferences>
  <definedNames>
    <definedName name="CRF_CountryName">[1]Sheet1!$C$4</definedName>
    <definedName name="CRF_InventoryYear">[1]Sheet1!$C$6</definedName>
    <definedName name="CRF_Submission">[1]Sheet1!$C$30</definedName>
    <definedName name="CRF_Summary1.As2_Dyn100">#REF!</definedName>
    <definedName name="CRF_Summary1.As2_Dyn101">#REF!</definedName>
    <definedName name="CRF_Summary1.As2_Dyn102">#REF!</definedName>
    <definedName name="CRF_Summary1.As2_Dyn103">#REF!</definedName>
    <definedName name="CRF_Summary1.As2_Dyn104">#REF!</definedName>
    <definedName name="CRF_Summary1.As2_Dyn105">#REF!</definedName>
    <definedName name="CRF_Summary1.As2_Dyn106">#REF!</definedName>
    <definedName name="CRF_Summary1.As2_Dyn107">#REF!</definedName>
    <definedName name="CRF_Summary1.As2_Dyn108">#REF!</definedName>
    <definedName name="CRF_Summary1.As2_Dyn109">#REF!</definedName>
    <definedName name="CRF_Summary1.As2_Dyn110">#REF!</definedName>
    <definedName name="CRF_Summary1.As2_Dyn111">#REF!</definedName>
    <definedName name="CRF_Summary1.As2_Dyn112">#REF!</definedName>
    <definedName name="CRF_Summary1.As2_Dyn113">#REF!</definedName>
    <definedName name="CRF_Table10s1_Dyn10">'[2]serie90-98'!$C$45:$C$46</definedName>
    <definedName name="CRF_Table10s1_Dyn11">'[2]serie90-98'!$D$45:$D$46</definedName>
    <definedName name="CRF_Table10s1_Dyn12">'[2]serie90-98'!$E$45:$E$46</definedName>
    <definedName name="CRF_Table10s1_Dyn13">'[2]serie90-98'!$F$45:$F$46</definedName>
    <definedName name="CRF_Table10s1_Dyn14">'[2]serie90-98'!$G$45:$G$46</definedName>
    <definedName name="CRF_Table10s1_Dyn15">'[2]serie90-98'!$H$45:$H$46</definedName>
    <definedName name="CRF_Table10s1_Dyn16">'[2]serie90-98'!$I$45:$I$46</definedName>
    <definedName name="CRF_Table10s1_Dyn17">'[2]serie90-98'!$J$45:$J$46</definedName>
    <definedName name="CRF_Table10s1_Dyn18">'[2]serie90-98'!$K$45:$K$46</definedName>
    <definedName name="CRF_Table10s1_Dyn19">'[2]serie90-98'!$L$45:$L$46</definedName>
    <definedName name="CRF_Table10s1_Dyn20">'[2]serie90-98'!$M$45:$M$46</definedName>
    <definedName name="CRF_Table10s2_Dyn10">#REF!</definedName>
    <definedName name="CRF_Table10s2_Dyn11">#REF!</definedName>
    <definedName name="CRF_Table10s2_Dyn12">#REF!</definedName>
    <definedName name="CRF_Table10s2_Dyn13">#REF!</definedName>
    <definedName name="CRF_Table10s2_Dyn14">#REF!</definedName>
    <definedName name="CRF_Table10s2_Dyn15">#REF!</definedName>
    <definedName name="CRF_Table10s2_Dyn16">#REF!</definedName>
    <definedName name="CRF_Table10s2_Dyn17">#REF!</definedName>
    <definedName name="CRF_Table10s2_Dyn18">#REF!</definedName>
    <definedName name="CRF_Table10s2_Dyn19">#REF!</definedName>
    <definedName name="CRF_Table10s2_Dyn20">#REF!</definedName>
    <definedName name="CRF_Table10s3_Dyn10">#REF!</definedName>
    <definedName name="CRF_Table10s3_Dyn11">#REF!</definedName>
    <definedName name="CRF_Table10s3_Dyn12">#REF!</definedName>
    <definedName name="CRF_Table10s3_Dyn13">#REF!</definedName>
    <definedName name="CRF_Table10s3_Dyn14">#REF!</definedName>
    <definedName name="CRF_Table10s3_Dyn15">#REF!</definedName>
    <definedName name="CRF_Table10s3_Dyn16">#REF!</definedName>
    <definedName name="CRF_Table10s3_Dyn17">#REF!</definedName>
    <definedName name="CRF_Table10s3_Dyn18">#REF!</definedName>
    <definedName name="CRF_Table10s3_Dyn19">#REF!</definedName>
    <definedName name="CRF_Table10s3_Dyn20">#REF!</definedName>
    <definedName name="CRF_Table2_II_s1_Dyn100">#REF!</definedName>
    <definedName name="CRF_Table2_II_s1_Dyn101">#REF!</definedName>
    <definedName name="CRF_Table2_II_s1_Dyn102">#REF!</definedName>
    <definedName name="CRF_Table2_II_s1_Dyn103">#REF!</definedName>
    <definedName name="CRF_Table2_II_s1_Dyn104">#REF!</definedName>
    <definedName name="CRF_Table2_II_s1_Dyn105">#REF!</definedName>
    <definedName name="CRF_Table2_II_s1_Dyn106">#REF!</definedName>
    <definedName name="CRF_Table2_II_s1_Dyn107">#REF!</definedName>
    <definedName name="CRF_Table2_II_s1_Dyn108">#REF!</definedName>
    <definedName name="CRF_Table2_II_s1_Dyn109">#REF!</definedName>
    <definedName name="CRF_Table2_II_s1_Dyn110">#REF!</definedName>
    <definedName name="CRF_Table2_II_s1_Dyn111">#REF!</definedName>
    <definedName name="CRF_Table2_II_s1_Dyn112">#REF!</definedName>
    <definedName name="CRF_Table2_II_s1_Dyn113">#REF!</definedName>
    <definedName name="CRF_Table2_II_s1_Dyn114">#REF!</definedName>
    <definedName name="CRF_Table2_II_s1_Dyn115">#REF!</definedName>
    <definedName name="CRF_Table2_II_s1_Dyn116">#REF!</definedName>
    <definedName name="CRF_Table2_II_s1_Dyn117">#REF!</definedName>
    <definedName name="CRF_Table2_II_s1_Dyn118">#REF!</definedName>
    <definedName name="CRF_Table2_II_s1_Dyn119">#REF!</definedName>
    <definedName name="CRF_Table2_II_s1_Dyn120">#REF!</definedName>
    <definedName name="CRF_Table2_II_s1_Dyn200">#REF!</definedName>
    <definedName name="CRF_Table2_II_s1_Dyn201">#REF!</definedName>
    <definedName name="CRF_Table2_II_s1_Dyn202">#REF!</definedName>
    <definedName name="CRF_Table2_II_s1_Dyn203">#REF!</definedName>
    <definedName name="CRF_Table2_II_s1_Dyn204">#REF!</definedName>
    <definedName name="CRF_Table2_II_s1_Dyn205">#REF!</definedName>
    <definedName name="CRF_Table2_II_s1_Dyn206">#REF!</definedName>
    <definedName name="CRF_Table2_II_s1_Dyn207">#REF!</definedName>
    <definedName name="CRF_Table2_II_s1_Dyn208">#REF!</definedName>
    <definedName name="CRF_Table2_II_s1_Dyn209">#REF!</definedName>
    <definedName name="CRF_Table2_II_s1_Dyn210">#REF!</definedName>
    <definedName name="CRF_Table2_II_s1_Dyn211">#REF!</definedName>
    <definedName name="CRF_Table2_II_s1_Dyn212">#REF!</definedName>
    <definedName name="CRF_Table2_II_s1_Dyn213">#REF!</definedName>
    <definedName name="CRF_Table2_II_s1_Dyn214">#REF!</definedName>
    <definedName name="CRF_Table2_II_s1_Dyn215">#REF!</definedName>
    <definedName name="CRF_Table2_II_s1_Dyn216">#REF!</definedName>
    <definedName name="CRF_Table2_II_s1_Dyn217">#REF!</definedName>
    <definedName name="CRF_Table2_II_s1_Dyn218">#REF!</definedName>
    <definedName name="CRF_Table2_II_s1_Dyn219">#REF!</definedName>
    <definedName name="CRF_Table2_II_s1_Dyn220">#REF!</definedName>
    <definedName name="CRF_Table2_II_s1_Dyn300">#REF!</definedName>
    <definedName name="CRF_Table2_II_s1_Dyn301">#REF!</definedName>
    <definedName name="CRF_Table2_II_s1_Dyn302">#REF!</definedName>
    <definedName name="CRF_Table2_II_s1_Dyn303">#REF!</definedName>
    <definedName name="CRF_Table2_II_s1_Dyn304">#REF!</definedName>
    <definedName name="CRF_Table2_II_s1_Dyn305">#REF!</definedName>
    <definedName name="CRF_Table2_II_s1_Dyn306">#REF!</definedName>
    <definedName name="CRF_Table2_II_s1_Dyn307">#REF!</definedName>
    <definedName name="CRF_Table2_II_s1_Dyn308">#REF!</definedName>
    <definedName name="CRF_Table2_II_s1_Dyn309">#REF!</definedName>
    <definedName name="CRF_Table2_II_s1_Dyn310">#REF!</definedName>
    <definedName name="CRF_Table2_II_s1_Dyn311">#REF!</definedName>
    <definedName name="CRF_Table2_II_s1_Dyn312">#REF!</definedName>
    <definedName name="CRF_Table2_II_s1_Dyn313">#REF!</definedName>
    <definedName name="CRF_Table2_II_s1_Dyn314">#REF!</definedName>
    <definedName name="CRF_Table2_II_s1_Dyn315">#REF!</definedName>
    <definedName name="CRF_Table2_II_s1_Dyn316">#REF!</definedName>
    <definedName name="CRF_Table2_II_s1_Dyn317">#REF!</definedName>
    <definedName name="CRF_Table2_II_s1_Dyn318">#REF!</definedName>
    <definedName name="CRF_Table2_II_s1_Dyn319">#REF!</definedName>
    <definedName name="CRF_Table2_II_s1_Dyn320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1" l="1"/>
  <c r="I35" i="1"/>
  <c r="I9" i="1"/>
  <c r="I59" i="1"/>
  <c r="H59" i="1"/>
  <c r="C59" i="1"/>
  <c r="I18" i="1" l="1"/>
  <c r="I55" i="1" l="1"/>
  <c r="I53" i="1"/>
  <c r="E59" i="1" l="1"/>
  <c r="B59" i="1" l="1"/>
  <c r="I43" i="1"/>
  <c r="I37" i="1"/>
  <c r="I33" i="1"/>
  <c r="I31" i="1"/>
  <c r="I29" i="1"/>
  <c r="I26" i="1" l="1"/>
  <c r="B58" i="1"/>
  <c r="G59" i="1"/>
  <c r="I58" i="1" l="1"/>
  <c r="I14" i="1" l="1"/>
  <c r="I11" i="1"/>
  <c r="I20" i="1" l="1"/>
  <c r="I2" i="1" l="1"/>
  <c r="I24" i="1" l="1"/>
  <c r="I22" i="1"/>
  <c r="I5" i="1"/>
  <c r="F59" i="1"/>
  <c r="I16" i="1"/>
  <c r="I7" i="1"/>
  <c r="I49" i="1"/>
  <c r="I46" i="1"/>
  <c r="I41" i="1"/>
  <c r="D59" i="1"/>
  <c r="H58" i="1"/>
  <c r="G58" i="1"/>
  <c r="F58" i="1"/>
  <c r="E58" i="1"/>
  <c r="D58" i="1"/>
  <c r="C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I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nei processi si conteggiano anche i piani che a seguito di verifica di assoggettabilità sono stati esclusi dalla VAS</t>
        </r>
      </text>
    </comment>
  </commentList>
</comments>
</file>

<file path=xl/sharedStrings.xml><?xml version="1.0" encoding="utf-8"?>
<sst xmlns="http://schemas.openxmlformats.org/spreadsheetml/2006/main" count="220" uniqueCount="148">
  <si>
    <t>Regioni/Province autonome</t>
  </si>
  <si>
    <t>Piano energetico regionale (PER)</t>
  </si>
  <si>
    <t>Piano regionale dei trasporti (PRT)</t>
  </si>
  <si>
    <t>Piano regionale di gestione dei rifiuti (PRGR)</t>
  </si>
  <si>
    <t>Piano territoriale regionale (PTR)</t>
  </si>
  <si>
    <t>Piano paesaggistico regionale (PPR)</t>
  </si>
  <si>
    <t>Piano regionale di tutela delle acque (PTA)</t>
  </si>
  <si>
    <t>Piano regionale di qualità dell’aria (PRQA)</t>
  </si>
  <si>
    <t>Piani completi con VAS rispetto a tutti i piani previsti (%)</t>
  </si>
  <si>
    <t>Piemonte</t>
  </si>
  <si>
    <t>Valle d'Aosta</t>
  </si>
  <si>
    <t>Elaborazione nuovo Piano con VAS (2022)</t>
  </si>
  <si>
    <t>Elaborazione nuovo piano con VAS (2020)</t>
  </si>
  <si>
    <t>Lombardia</t>
  </si>
  <si>
    <t xml:space="preserve">Bolzano-Bozen </t>
  </si>
  <si>
    <t>c</t>
  </si>
  <si>
    <t>Trento</t>
  </si>
  <si>
    <t>Veneto</t>
  </si>
  <si>
    <t>Friuli-Venezia Giulia</t>
  </si>
  <si>
    <t>Liguria</t>
  </si>
  <si>
    <t>Elaborazione nuovo Piano con VAS (2019)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</si>
  <si>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</si>
  <si>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</si>
  <si>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</si>
  <si>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</si>
  <si>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</si>
  <si>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</si>
  <si>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</si>
  <si>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</si>
  <si>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</si>
  <si>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</si>
  <si>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</si>
  <si>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Elaborazione nuovo piano con VAS (2022)</t>
  </si>
  <si>
    <t>Sicilia</t>
  </si>
  <si>
    <t>Sardegna</t>
  </si>
  <si>
    <t>TOTALI</t>
  </si>
  <si>
    <t xml:space="preserve">Piani completi con VAS (n.) </t>
  </si>
  <si>
    <t xml:space="preserve">Piani completi con VAS rispetto a tutti i piani previsti (%) </t>
  </si>
  <si>
    <t>Piani completi con VAS rispetto a quelli completi (%)</t>
  </si>
  <si>
    <t>Titolo:</t>
  </si>
  <si>
    <t>Fonte:</t>
  </si>
  <si>
    <t>Elaborazione ISPRA su dati di regioni e province autonome</t>
  </si>
  <si>
    <t xml:space="preserve">Elaborazione nuovo piano con VAS </t>
  </si>
  <si>
    <t>Piano completo con VAS  (2018)</t>
  </si>
  <si>
    <t>Piano completo con  VAS (2017)</t>
  </si>
  <si>
    <t>Piano completo con VAS (2021)</t>
  </si>
  <si>
    <t>Piano completo con VAS (2022)</t>
  </si>
  <si>
    <t>Piano completo con VAS (2017)</t>
  </si>
  <si>
    <t>Piano completo con VAS  (2015)</t>
  </si>
  <si>
    <t xml:space="preserve">Piano completo con VAS (2017) </t>
  </si>
  <si>
    <t>Piano completo con VAS (2016)</t>
  </si>
  <si>
    <t>Piano completo con VAS (2020)</t>
  </si>
  <si>
    <t>Piano completo con VAS (2009)</t>
  </si>
  <si>
    <t>Piano completo con VAS (2006)</t>
  </si>
  <si>
    <t>Piano (speciali) con VAS (2017)</t>
  </si>
  <si>
    <t>Piano (urbani) con VAS (2022)</t>
  </si>
  <si>
    <t>Piano (speciali) con VAS (2020)</t>
  </si>
  <si>
    <t>Piano completo con VAS (2008)</t>
  </si>
  <si>
    <t>Piano completo con VAS  (2022)</t>
  </si>
  <si>
    <t>Piano completo con VAS  (2009)</t>
  </si>
  <si>
    <t>Piano (tpl) con VAS (2013)</t>
  </si>
  <si>
    <t>Piano (infrastr.-merci-logistica) con VAS  (2011)</t>
  </si>
  <si>
    <t xml:space="preserve">Piano (urbani) con VAS (2022) </t>
  </si>
  <si>
    <t>Piano completo con VAS  (2013)</t>
  </si>
  <si>
    <t>Piano completo con VAS (2018)</t>
  </si>
  <si>
    <t>Piano completo con VAS (2010)</t>
  </si>
  <si>
    <t>Piano completo con VAS  (2016)</t>
  </si>
  <si>
    <t>Piano completo con VAS (2005)</t>
  </si>
  <si>
    <t>Piano completo con VAS (2007)</t>
  </si>
  <si>
    <t>Piano completo con VAS (2015)</t>
  </si>
  <si>
    <t>Piano completo con esclusione VAS (2018)</t>
  </si>
  <si>
    <t>Piano (infr-merci-log) con VAS  (2012)</t>
  </si>
  <si>
    <t xml:space="preserve">Piano completo con VAS (2018) </t>
  </si>
  <si>
    <t>Piano completo con  VAS (2016)</t>
  </si>
  <si>
    <t>Piano completo con VAS  (2019)</t>
  </si>
  <si>
    <t>Piano (speciali) con VAS (2022)</t>
  </si>
  <si>
    <t>Piano completo con  VAS (2021)</t>
  </si>
  <si>
    <t>Piano (urbani) con VAS (2021)</t>
  </si>
  <si>
    <t>Piano (speciali) con esclusione VAS (2017)</t>
  </si>
  <si>
    <t>Piano (speciali) con esclusione VAS (2021)</t>
  </si>
  <si>
    <t xml:space="preserve">Piano completo con esclusione VAS (2017) </t>
  </si>
  <si>
    <t>Piano completo con esclusione VAS (2017)</t>
  </si>
  <si>
    <t>Piani (mobilità delle persone; logistica) con VAS (2023)</t>
  </si>
  <si>
    <t>Piano (urbani) con VAS (2023)</t>
  </si>
  <si>
    <t>Elaborazione nuovo piano con VAS (2023)</t>
  </si>
  <si>
    <t>Elaborazione nuovo Piano con VAS (2023)</t>
  </si>
  <si>
    <t>Elaborazione nuovo Piano (urbani) con VAS (2023)</t>
  </si>
  <si>
    <t>Piano completo con VAS (2023)</t>
  </si>
  <si>
    <t>Elaborazione nuovo piano con VAS  (2023)</t>
  </si>
  <si>
    <t>Elaborazione nuovo piano (infr-mob sost) con VAS  (2023)</t>
  </si>
  <si>
    <t xml:space="preserve">Piano completo con esclusione VAS (2021) </t>
  </si>
  <si>
    <t>Tabella 2: Processi di pianificazione regionale con VAS (31 dicembre 2024)</t>
  </si>
  <si>
    <t>Elaborazione nuovo piano con VAS (2024)</t>
  </si>
  <si>
    <t>Piano (urbani) con esclusione VAS (2024)</t>
  </si>
  <si>
    <t>Elaborazione nuovo piano (tpl) con VAS (2024)</t>
  </si>
  <si>
    <t>(2024)</t>
  </si>
  <si>
    <t>Piano completo con VAS (2024)</t>
  </si>
  <si>
    <t xml:space="preserve">Piano (urbani) con VAS (2024)  </t>
  </si>
  <si>
    <t>Elaborazione nuovo piano (speciali) con VAS (2024)</t>
  </si>
  <si>
    <t>Piano completo con esclusione VAS (2024)</t>
  </si>
  <si>
    <t xml:space="preserve">Piano (urbani) con VAS esclusione VAS (2024)   </t>
  </si>
  <si>
    <t>Elaborazione nuovo Piano con VAS (2024)</t>
  </si>
  <si>
    <t>Elaborazione nuovo Piano (speciali) con VAS (2024)</t>
  </si>
  <si>
    <t>Elaborazione nuovo Piano con esclusione VAS (2024)</t>
  </si>
  <si>
    <t>Piano completo con VAS  (2024)</t>
  </si>
  <si>
    <t>Piano (speciali) con esclusione VAS (2024)</t>
  </si>
  <si>
    <r>
      <t>b</t>
    </r>
    <r>
      <rPr>
        <sz val="10"/>
        <rFont val="Arial"/>
        <family val="2"/>
      </rPr>
      <t xml:space="preserve"> Il piano è vigente e in attuazione; sono stati pubblicati dei risultati del monitoraggio degli effetti ambientali.</t>
    </r>
  </si>
  <si>
    <r>
      <t xml:space="preserve">Monitoraggio VAS (2018) </t>
    </r>
    <r>
      <rPr>
        <vertAlign val="superscript"/>
        <sz val="10"/>
        <rFont val="Arial"/>
        <family val="2"/>
      </rPr>
      <t>b</t>
    </r>
  </si>
  <si>
    <r>
      <t xml:space="preserve">Monitoraggio VAS (2022) </t>
    </r>
    <r>
      <rPr>
        <vertAlign val="superscript"/>
        <sz val="10"/>
        <rFont val="Arial"/>
        <family val="2"/>
      </rPr>
      <t>b</t>
    </r>
  </si>
  <si>
    <r>
      <t xml:space="preserve">Monitoraggio VAS (2019) </t>
    </r>
    <r>
      <rPr>
        <vertAlign val="superscript"/>
        <sz val="10"/>
        <rFont val="Arial"/>
        <family val="2"/>
      </rPr>
      <t>b</t>
    </r>
  </si>
  <si>
    <r>
      <t xml:space="preserve">Monitoraggio VAS (2021) </t>
    </r>
    <r>
      <rPr>
        <vertAlign val="superscript"/>
        <sz val="10"/>
        <rFont val="Arial"/>
        <family val="2"/>
      </rPr>
      <t>b</t>
    </r>
  </si>
  <si>
    <r>
      <t xml:space="preserve">Monitoraggio VAS (2023) </t>
    </r>
    <r>
      <rPr>
        <vertAlign val="superscript"/>
        <sz val="10"/>
        <rFont val="Arial"/>
        <family val="2"/>
      </rPr>
      <t>b</t>
    </r>
  </si>
  <si>
    <r>
      <t xml:space="preserve">c </t>
    </r>
    <r>
      <rPr>
        <sz val="10"/>
        <rFont val="Arial"/>
        <family val="2"/>
      </rPr>
      <t>Il 3° aggiornamento del "Piano di gestione dei rifiuti 2000", approvato con DGP n. 1431 del 20-12-2016, è stato escluso dalla procedura di VAS.
Il 4° aggiornamento, approvato con DGP n. 1139 del 28-12-2021, è stato escluso dalla procedura di VAS.</t>
    </r>
  </si>
  <si>
    <t>d</t>
  </si>
  <si>
    <r>
      <rPr>
        <vertAlign val="superscript"/>
        <sz val="10"/>
        <rFont val="Arial"/>
        <family val="2"/>
      </rPr>
      <t>d</t>
    </r>
    <r>
      <rPr>
        <sz val="10"/>
        <rFont val="Arial"/>
        <family val="2"/>
      </rPr>
      <t xml:space="preserve"> Sono stati approvati con VAS i piani stralcio per la mobilità per alcuni ambiti territoriali provinciali.</t>
    </r>
  </si>
  <si>
    <r>
      <t xml:space="preserve">f </t>
    </r>
    <r>
      <rPr>
        <sz val="10"/>
        <rFont val="Arial"/>
        <family val="2"/>
      </rPr>
      <t>Con DGR n. 973 del 24-09-2008 la Giunta regionale ha preadottato il “Documento Preliminare di Piano Paesaggistico” e avviato la contestuale procedura di VAS. Con DGR n. 43 del 23-1-2012, integrata con DGR n. 540 del 16-5-2012, ha deliberato di rinviare la preadozione completa del Piano al completamento dello stesso. Non essendo reperibili ulteriori aggiornamenti si considera il processo sospeso.</t>
    </r>
  </si>
  <si>
    <t xml:space="preserve">f </t>
  </si>
  <si>
    <r>
      <t xml:space="preserve">(tpl) </t>
    </r>
    <r>
      <rPr>
        <vertAlign val="superscript"/>
        <sz val="10"/>
        <rFont val="Arial"/>
        <family val="2"/>
      </rPr>
      <t>g</t>
    </r>
  </si>
  <si>
    <r>
      <t xml:space="preserve">g </t>
    </r>
    <r>
      <rPr>
        <sz val="10"/>
        <rFont val="Arial"/>
        <family val="2"/>
      </rPr>
      <t>La proposta di PTPL, adottata prima con DGR n. 1817 del 2-11-2009 e poi con DGR n. 835 del 24-5-2010, è stata sottoposta alla procedura di VAS. L'aggiornamento in corso del PTPL è stato escluso dalla procedura di VAS.</t>
    </r>
  </si>
  <si>
    <t>h</t>
  </si>
  <si>
    <r>
      <rPr>
        <vertAlign val="superscript"/>
        <sz val="10"/>
        <rFont val="Arial"/>
        <family val="2"/>
      </rPr>
      <t xml:space="preserve">h </t>
    </r>
    <r>
      <rPr>
        <sz val="10"/>
        <rFont val="Arial"/>
        <family val="2"/>
      </rPr>
      <t>Il processo di revisione del Piano Paesaggistico regionale e della contestuale VAS è stato avviato con DGR n. 140 del 1-2-2010. Non essendo reperibili ulteriori aggiornamenti si considera il processo sospeso.</t>
    </r>
  </si>
  <si>
    <t>j</t>
  </si>
  <si>
    <r>
      <rPr>
        <vertAlign val="superscript"/>
        <sz val="10"/>
        <rFont val="Arial"/>
        <family val="2"/>
      </rPr>
      <t>j</t>
    </r>
    <r>
      <rPr>
        <sz val="10"/>
        <rFont val="Arial"/>
        <family val="2"/>
      </rPr>
      <t xml:space="preserve"> Sulla base della relazione istruttoria della Direzione Territorio Urbanistica Mobilità e Rifiuti della Regione Lazio prot. n. GR100215 del 24-2-2016, il Piano Territoriale Paesistico non è stato ritenuto sottoposto al campo di applicazione della Direttiva 2001/42/CE e del suo successivo recepimento alla parte II del D.Lgs. 152/2006 e ss.mm.ii.  </t>
    </r>
  </si>
  <si>
    <r>
      <rPr>
        <vertAlign val="superscript"/>
        <sz val="10"/>
        <rFont val="Arial"/>
        <family val="2"/>
      </rPr>
      <t>k</t>
    </r>
    <r>
      <rPr>
        <sz val="10"/>
        <rFont val="Arial"/>
        <family val="2"/>
      </rPr>
      <t xml:space="preserve"> Con Determinazione Direttoriale DA 111 del 19-10-2010 è stata avviata la procedura di VAS del nuovo Piano Paesaggistico Regionale. Non essendo reperibili ulteriori aggiornamenti si considera il processo sospeso.</t>
    </r>
  </si>
  <si>
    <t>k</t>
  </si>
  <si>
    <t>Piano completo con  VAS (2024)</t>
  </si>
  <si>
    <r>
      <t xml:space="preserve">l </t>
    </r>
    <r>
      <rPr>
        <sz val="10"/>
        <rFont val="Arial"/>
        <family val="2"/>
      </rPr>
      <t>Il "Piano regionale dei trasporti" (di indirizzo strategico e complessivo per i vari settori parziali) è stato approvato senza il processo VAS, rimandando l'adempimento ai piani attuativi: il Piano attuativo del PRT (infrastrutture), il Piano Triennale dei Servizi (tpl) e il Piano Regionale delle Merci e della Logistica (PRML).</t>
    </r>
  </si>
  <si>
    <r>
      <t xml:space="preserve">Piano (tpl) con VAS (2016) </t>
    </r>
    <r>
      <rPr>
        <vertAlign val="superscript"/>
        <sz val="10"/>
        <rFont val="Arial"/>
        <family val="2"/>
      </rPr>
      <t>l</t>
    </r>
  </si>
  <si>
    <r>
      <t xml:space="preserve">Piano (infrastrutture) con VAS (2023) </t>
    </r>
    <r>
      <rPr>
        <vertAlign val="superscript"/>
        <sz val="10"/>
        <rFont val="Arial"/>
        <family val="2"/>
      </rPr>
      <t>l</t>
    </r>
  </si>
  <si>
    <t>m</t>
  </si>
  <si>
    <r>
      <t xml:space="preserve">m </t>
    </r>
    <r>
      <rPr>
        <sz val="10"/>
        <rFont val="Arial"/>
        <family val="2"/>
      </rPr>
      <t>Con la sentenza n. 811 del 27-9-2012 il "Consiglio di giustizia amministrativa per la Regione siciliana" ha escluso la necessità di svolgere la VAS sui piani paesaggistici.</t>
    </r>
  </si>
  <si>
    <r>
      <t xml:space="preserve">n </t>
    </r>
    <r>
      <rPr>
        <sz val="10"/>
        <rFont val="Arial"/>
        <family val="2"/>
      </rPr>
      <t>Nel totale si conta un solo solo processo di VAS nel caso di Piani territoriali con valenza paesaggistica.</t>
    </r>
  </si>
  <si>
    <r>
      <t xml:space="preserve">Processi VAS in corso  (n.) </t>
    </r>
    <r>
      <rPr>
        <b/>
        <vertAlign val="superscript"/>
        <sz val="10"/>
        <rFont val="Arial"/>
        <family val="2"/>
      </rPr>
      <t>n</t>
    </r>
  </si>
  <si>
    <r>
      <t xml:space="preserve">Processi VAS conclusi nel 2024 (n.) </t>
    </r>
    <r>
      <rPr>
        <b/>
        <vertAlign val="superscript"/>
        <sz val="10"/>
        <rFont val="Arial"/>
        <family val="2"/>
      </rPr>
      <t>n</t>
    </r>
  </si>
  <si>
    <r>
      <t xml:space="preserve">Piano completo con VAS (2019) </t>
    </r>
    <r>
      <rPr>
        <vertAlign val="superscript"/>
        <sz val="10"/>
        <rFont val="Arial"/>
        <family val="2"/>
      </rPr>
      <t>a</t>
    </r>
  </si>
  <si>
    <r>
      <t xml:space="preserve">Monitoraggio VAS (speciali) (2024) </t>
    </r>
    <r>
      <rPr>
        <vertAlign val="superscript"/>
        <sz val="10"/>
        <rFont val="Arial"/>
        <family val="2"/>
      </rPr>
      <t>b</t>
    </r>
  </si>
  <si>
    <r>
      <t xml:space="preserve">Monitoraggio VAS (2024) </t>
    </r>
    <r>
      <rPr>
        <vertAlign val="superscript"/>
        <sz val="10"/>
        <rFont val="Arial"/>
        <family val="2"/>
      </rPr>
      <t>b</t>
    </r>
  </si>
  <si>
    <r>
      <t xml:space="preserve">Piano completo con VAS (2021) </t>
    </r>
    <r>
      <rPr>
        <vertAlign val="superscript"/>
        <sz val="10"/>
        <rFont val="Arial"/>
        <family val="2"/>
      </rPr>
      <t>a</t>
    </r>
  </si>
  <si>
    <r>
      <t xml:space="preserve">Piano completo con VAS (2018) </t>
    </r>
    <r>
      <rPr>
        <vertAlign val="superscript"/>
        <sz val="10"/>
        <rFont val="Arial"/>
        <family val="2"/>
      </rPr>
      <t>e</t>
    </r>
  </si>
  <si>
    <t>Elaborazione nuovo piano con VAS  (2024)</t>
  </si>
  <si>
    <r>
      <t xml:space="preserve">Piano completo con VAS (2022) </t>
    </r>
    <r>
      <rPr>
        <vertAlign val="superscript"/>
        <sz val="10"/>
        <rFont val="Arial"/>
        <family val="2"/>
      </rPr>
      <t>a</t>
    </r>
  </si>
  <si>
    <r>
      <t xml:space="preserve">Piano completo con esclusione VAS (2021) </t>
    </r>
    <r>
      <rPr>
        <vertAlign val="superscript"/>
        <sz val="10"/>
        <rFont val="Arial"/>
        <family val="2"/>
      </rPr>
      <t>a</t>
    </r>
  </si>
  <si>
    <r>
      <t>Elaborazione nuovo piano con VAS (2023)</t>
    </r>
    <r>
      <rPr>
        <vertAlign val="superscript"/>
        <sz val="10"/>
        <rFont val="Arial"/>
        <family val="2"/>
      </rPr>
      <t xml:space="preserve"> i</t>
    </r>
  </si>
  <si>
    <t>Piano completo con esclusione VAS (2022)</t>
  </si>
  <si>
    <r>
      <t xml:space="preserve">Piano (merci e logistica) con VAS (2023) </t>
    </r>
    <r>
      <rPr>
        <vertAlign val="superscript"/>
        <sz val="10"/>
        <rFont val="Arial"/>
        <family val="2"/>
      </rPr>
      <t>l</t>
    </r>
  </si>
  <si>
    <r>
      <rPr>
        <vertAlign val="superscript"/>
        <sz val="10"/>
        <rFont val="Arial"/>
        <family val="2"/>
      </rPr>
      <t>a</t>
    </r>
    <r>
      <rPr>
        <sz val="10"/>
        <rFont val="Arial"/>
        <family val="2"/>
      </rPr>
      <t xml:space="preserve"> Il Piano è considerato completo all'atto della sua adozione con parere motivato VAS. Negli anni successivi è intervenuto un atto di approvazione conclusivo.</t>
    </r>
  </si>
  <si>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La variante n. 1/2023 di aggiornamento del PPR, approvata con D.P. Reg. n. 060 del 21 marzo 2023, è stata esclusa dal'attivazione della procedura di verifica di assoggettabilità a VAS in quanto ha per oggetto modifiche puntuali migliorative delle tutele dei beni paesaggistici che non alterano il quadro dei contenuti del PPR valutati nel processo di VAS approvato.</t>
    </r>
  </si>
  <si>
    <r>
      <rPr>
        <vertAlign val="superscript"/>
        <sz val="10"/>
        <rFont val="Arial"/>
        <family val="2"/>
      </rPr>
      <t>i</t>
    </r>
    <r>
      <rPr>
        <sz val="10"/>
        <rFont val="Arial"/>
        <family val="2"/>
      </rPr>
      <t xml:space="preserve"> Piano Regionale Energia e Clima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</si>
</sst>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0.0000"/>
    <numFmt numFmtId="166" formatCode="_-* #,##0_-;\-* #,##0_-;_-* &quot;-&quot;??_-;_-@_-"/>
    <numFmt numFmtId="167" formatCode="_-* #,##0.000_-;\-* #,##0.000_-;_-* &quot;-&quot;??_-;_-@_-"/>
  </numFmts>
  <fonts count="14" x14ac:knownFonts="1">
    <font>
      <sz val="10"/>
      <name val="Arial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9"/>
      <color indexed="81"/>
      <name val="Tahoma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trike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49" fontId="2" fillId="0" borderId="1" applyNumberFormat="0" applyFont="0" applyFill="0" applyBorder="0" applyProtection="0">
      <alignment horizontal="left" vertical="center" indent="2"/>
    </xf>
    <xf numFmtId="49" fontId="2" fillId="0" borderId="2" applyNumberFormat="0" applyFont="0" applyFill="0" applyBorder="0" applyProtection="0">
      <alignment horizontal="left" vertical="center" indent="5"/>
    </xf>
    <xf numFmtId="4" fontId="3" fillId="0" borderId="3" applyFill="0" applyBorder="0" applyProtection="0">
      <alignment horizontal="right" vertical="center"/>
    </xf>
    <xf numFmtId="165" fontId="4" fillId="0" borderId="4" applyNumberFormat="0" applyFont="0" applyFill="0" applyAlignment="0" applyProtection="0"/>
    <xf numFmtId="0" fontId="4" fillId="0" borderId="5" applyNumberFormat="0" applyFont="0" applyFill="0" applyAlignment="0" applyProtection="0">
      <alignment vertical="top"/>
    </xf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" fontId="2" fillId="0" borderId="1" applyFill="0" applyBorder="0" applyProtection="0">
      <alignment horizontal="right" vertical="center"/>
    </xf>
    <xf numFmtId="49" fontId="3" fillId="0" borderId="1" applyNumberFormat="0" applyFill="0" applyBorder="0" applyProtection="0">
      <alignment horizontal="left" vertical="center"/>
    </xf>
    <xf numFmtId="0" fontId="2" fillId="0" borderId="1" applyNumberFormat="0" applyFill="0" applyAlignment="0" applyProtection="0"/>
    <xf numFmtId="0" fontId="6" fillId="2" borderId="0" applyNumberFormat="0" applyFont="0" applyBorder="0" applyAlignment="0" applyProtection="0"/>
    <xf numFmtId="0" fontId="5" fillId="0" borderId="0" applyNumberFormat="0" applyFont="0" applyFill="0" applyBorder="0" applyAlignment="0">
      <protection locked="0"/>
    </xf>
  </cellStyleXfs>
  <cellXfs count="93">
    <xf numFmtId="0" fontId="0" fillId="0" borderId="0" xfId="0"/>
    <xf numFmtId="0" fontId="8" fillId="0" borderId="0" xfId="0" applyFont="1"/>
    <xf numFmtId="166" fontId="0" fillId="0" borderId="0" xfId="7" applyNumberFormat="1" applyFont="1" applyFill="1"/>
    <xf numFmtId="0" fontId="1" fillId="0" borderId="0" xfId="0" applyFont="1"/>
    <xf numFmtId="0" fontId="0" fillId="0" borderId="0" xfId="0" applyAlignment="1">
      <alignment vertical="center" wrapText="1"/>
    </xf>
    <xf numFmtId="0" fontId="1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3" fontId="1" fillId="0" borderId="15" xfId="7" applyFont="1" applyFill="1" applyBorder="1" applyAlignment="1">
      <alignment vertical="center" wrapText="1"/>
    </xf>
    <xf numFmtId="43" fontId="1" fillId="0" borderId="16" xfId="7" applyFont="1" applyFill="1" applyBorder="1" applyAlignment="1">
      <alignment vertical="center" wrapText="1"/>
    </xf>
    <xf numFmtId="43" fontId="1" fillId="0" borderId="14" xfId="7" applyFont="1" applyFill="1" applyBorder="1" applyAlignment="1">
      <alignment vertical="center" wrapText="1"/>
    </xf>
    <xf numFmtId="0" fontId="0" fillId="0" borderId="0" xfId="0" applyAlignment="1">
      <alignment vertical="center"/>
    </xf>
    <xf numFmtId="166" fontId="1" fillId="0" borderId="0" xfId="7" applyNumberFormat="1" applyFont="1" applyFill="1"/>
    <xf numFmtId="167" fontId="1" fillId="0" borderId="0" xfId="7" applyNumberFormat="1" applyFont="1" applyFill="1" applyBorder="1"/>
    <xf numFmtId="166" fontId="1" fillId="0" borderId="0" xfId="7" applyNumberFormat="1" applyFont="1" applyFill="1" applyBorder="1"/>
    <xf numFmtId="0" fontId="11" fillId="0" borderId="0" xfId="0" applyFont="1" applyAlignment="1" applyProtection="1">
      <alignment wrapText="1"/>
      <protection locked="0"/>
    </xf>
    <xf numFmtId="0" fontId="7" fillId="0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>
      <alignment horizontal="left" vertical="center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9" fontId="1" fillId="0" borderId="7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/>
    </xf>
    <xf numFmtId="164" fontId="1" fillId="0" borderId="14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Fill="1" applyBorder="1" applyAlignment="1">
      <alignment horizontal="center" vertical="center" wrapText="1"/>
    </xf>
    <xf numFmtId="164" fontId="1" fillId="0" borderId="16" xfId="0" applyNumberFormat="1" applyFont="1" applyFill="1" applyBorder="1" applyAlignment="1">
      <alignment horizontal="center" vertical="center" wrapText="1"/>
    </xf>
    <xf numFmtId="9" fontId="1" fillId="0" borderId="14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164" fontId="1" fillId="0" borderId="3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9" fontId="1" fillId="0" borderId="3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left" vertical="center"/>
    </xf>
    <xf numFmtId="2" fontId="1" fillId="0" borderId="11" xfId="0" applyNumberFormat="1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right" vertical="center"/>
    </xf>
    <xf numFmtId="164" fontId="11" fillId="0" borderId="7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left" vertical="center"/>
    </xf>
    <xf numFmtId="164" fontId="1" fillId="0" borderId="9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right" vertical="center"/>
    </xf>
    <xf numFmtId="164" fontId="11" fillId="0" borderId="14" xfId="0" applyNumberFormat="1" applyFont="1" applyFill="1" applyBorder="1" applyAlignment="1">
      <alignment horizontal="center" vertical="center" wrapText="1"/>
    </xf>
    <xf numFmtId="2" fontId="1" fillId="0" borderId="15" xfId="0" applyNumberFormat="1" applyFont="1" applyFill="1" applyBorder="1" applyAlignment="1">
      <alignment horizontal="left" vertical="center"/>
    </xf>
    <xf numFmtId="2" fontId="1" fillId="0" borderId="11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164" fontId="11" fillId="0" borderId="3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8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9" fontId="1" fillId="0" borderId="21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164" fontId="1" fillId="0" borderId="0" xfId="0" applyNumberFormat="1" applyFont="1" applyFill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9" fontId="1" fillId="0" borderId="16" xfId="0" applyNumberFormat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/>
    </xf>
    <xf numFmtId="164" fontId="1" fillId="0" borderId="23" xfId="0" applyNumberFormat="1" applyFont="1" applyFill="1" applyBorder="1" applyAlignment="1">
      <alignment horizontal="center" vertical="center" wrapText="1"/>
    </xf>
    <xf numFmtId="164" fontId="11" fillId="0" borderId="6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left" vertical="center"/>
    </xf>
    <xf numFmtId="164" fontId="13" fillId="0" borderId="14" xfId="0" applyNumberFormat="1" applyFont="1" applyFill="1" applyBorder="1" applyAlignment="1">
      <alignment horizontal="center" vertical="center" wrapText="1"/>
    </xf>
    <xf numFmtId="164" fontId="11" fillId="0" borderId="1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1" fillId="0" borderId="15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43" fontId="1" fillId="0" borderId="1" xfId="7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13" xfId="0" applyFont="1" applyFill="1" applyBorder="1"/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1" xfId="0" applyNumberFormat="1" applyFont="1" applyFill="1" applyBorder="1" applyAlignment="1">
      <alignment horizontal="left" vertical="center"/>
    </xf>
    <xf numFmtId="0" fontId="1" fillId="0" borderId="14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43" fontId="1" fillId="0" borderId="3" xfId="7" applyFont="1" applyFill="1" applyBorder="1" applyAlignment="1">
      <alignment vertical="center" wrapText="1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>
      <alignment horizontal="center" vertical="center" wrapText="1"/>
    </xf>
  </cellXfs>
  <cellStyles count="13">
    <cellStyle name="2x indented GHG Textfiels" xfId="1" xr:uid="{00000000-0005-0000-0000-000000000000}"/>
    <cellStyle name="5x indented GHG Textfiels" xfId="2" xr:uid="{00000000-0005-0000-0000-000001000000}"/>
    <cellStyle name="Bold GHG Numbers (0.00)" xfId="3" xr:uid="{00000000-0005-0000-0000-000002000000}"/>
    <cellStyle name="Borderbottom" xfId="4" xr:uid="{00000000-0005-0000-0000-000003000000}"/>
    <cellStyle name="Bordertop" xfId="5" xr:uid="{00000000-0005-0000-0000-000004000000}"/>
    <cellStyle name="Headline" xfId="6" xr:uid="{00000000-0005-0000-0000-000005000000}"/>
    <cellStyle name="Migliaia" xfId="7" builtinId="3"/>
    <cellStyle name="Normal GHG Numbers (0.00)" xfId="8" xr:uid="{00000000-0005-0000-0000-000007000000}"/>
    <cellStyle name="Normal GHG Textfiels Bold" xfId="9" xr:uid="{00000000-0005-0000-0000-000008000000}"/>
    <cellStyle name="Normal GHG whole table" xfId="10" xr:uid="{00000000-0005-0000-0000-000009000000}"/>
    <cellStyle name="Normal GHG-Shade" xfId="11" xr:uid="{00000000-0005-0000-0000-00000A000000}"/>
    <cellStyle name="Normale" xfId="0" builtinId="0"/>
    <cellStyle name="Not Locked" xfId="12" xr:uid="{00000000-0005-0000-0000-00000C000000}"/>
  </cellStyles>
  <dxfs count="0"/>
  <tableStyles count="0" defaultTableStyle="TableStyleMedium9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om.%20Rep%20Format%20V1.01-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niela/trendi/trend90-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</sheetNames>
    <sheetDataSet>
      <sheetData sheetId="0" refreshError="1">
        <row r="4">
          <cell r="C4" t="str">
            <v>Italy</v>
          </cell>
        </row>
        <row r="6">
          <cell r="C6">
            <v>1998</v>
          </cell>
        </row>
        <row r="30">
          <cell r="C30" t="str">
            <v>Submission 1998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ie90-98"/>
      <sheetName val="serie90-99"/>
    </sheetNames>
    <sheetDataSet>
      <sheetData sheetId="0">
        <row r="45">
          <cell r="C45">
            <v>0</v>
          </cell>
          <cell r="D45">
            <v>1435.7435911421401</v>
          </cell>
          <cell r="E45">
            <v>1417.9633467873896</v>
          </cell>
          <cell r="F45">
            <v>1541.3555688884039</v>
          </cell>
          <cell r="G45">
            <v>1634</v>
          </cell>
          <cell r="H45">
            <v>1511</v>
          </cell>
          <cell r="I45">
            <v>1520</v>
          </cell>
          <cell r="J45">
            <v>1669</v>
          </cell>
          <cell r="K45">
            <v>1612</v>
          </cell>
          <cell r="L45">
            <v>1794</v>
          </cell>
          <cell r="M45">
            <v>1794</v>
          </cell>
        </row>
        <row r="46">
          <cell r="D46">
            <v>1435.7435911421401</v>
          </cell>
          <cell r="E46">
            <v>1417.9633467873896</v>
          </cell>
          <cell r="F46">
            <v>1541.3555688884039</v>
          </cell>
          <cell r="G46">
            <v>1634</v>
          </cell>
          <cell r="H46">
            <v>1511</v>
          </cell>
          <cell r="I46">
            <v>1520</v>
          </cell>
          <cell r="J46">
            <v>1669</v>
          </cell>
          <cell r="K46">
            <v>1612</v>
          </cell>
          <cell r="L46">
            <v>1794</v>
          </cell>
          <cell r="M46">
            <v>1794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W59"/>
  <sheetViews>
    <sheetView tabSelected="1" zoomScaleNormal="100" workbookViewId="0">
      <pane ySplit="1" topLeftCell="A15" activePane="bottomLeft" state="frozen"/>
      <selection pane="bottomLeft" activeCell="K28" sqref="K28"/>
    </sheetView>
  </sheetViews>
  <sheetFormatPr defaultColWidth="9.140625" defaultRowHeight="12.75" x14ac:dyDescent="0.2"/>
  <cols>
    <col min="1" max="1" width="23.7109375" style="70" customWidth="1"/>
    <col min="2" max="5" width="15.7109375" style="35" customWidth="1"/>
    <col min="6" max="6" width="15.5703125" style="35" customWidth="1"/>
    <col min="7" max="9" width="15.7109375" style="35" customWidth="1"/>
    <col min="10" max="11" width="11.5703125" bestFit="1" customWidth="1"/>
  </cols>
  <sheetData>
    <row r="1" spans="1:23" s="1" customFormat="1" ht="63.75" x14ac:dyDescent="0.2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8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1" customFormat="1" ht="36.950000000000003" customHeight="1" x14ac:dyDescent="0.2">
      <c r="A2" s="19" t="s">
        <v>9</v>
      </c>
      <c r="B2" s="20" t="s">
        <v>134</v>
      </c>
      <c r="C2" s="21" t="s">
        <v>43</v>
      </c>
      <c r="D2" s="21" t="s">
        <v>83</v>
      </c>
      <c r="E2" s="20" t="s">
        <v>96</v>
      </c>
      <c r="F2" s="20" t="s">
        <v>44</v>
      </c>
      <c r="G2" s="20" t="s">
        <v>45</v>
      </c>
      <c r="H2" s="20" t="s">
        <v>96</v>
      </c>
      <c r="I2" s="22">
        <f>7/7</f>
        <v>1</v>
      </c>
      <c r="J2" s="2"/>
      <c r="K2" s="12"/>
      <c r="L2" s="13"/>
      <c r="M2" s="13"/>
      <c r="N2" s="14"/>
      <c r="O2" s="14"/>
      <c r="P2" s="14"/>
      <c r="Q2" s="12"/>
      <c r="R2" s="12"/>
      <c r="S2" s="12"/>
      <c r="T2" s="12"/>
      <c r="U2" s="12"/>
      <c r="V2" s="12"/>
      <c r="W2" s="12"/>
    </row>
    <row r="3" spans="1:23" s="1" customFormat="1" ht="54" customHeight="1" x14ac:dyDescent="0.2">
      <c r="A3" s="23"/>
      <c r="B3" s="24"/>
      <c r="C3" s="24" t="s">
        <v>82</v>
      </c>
      <c r="D3" s="21" t="s">
        <v>135</v>
      </c>
      <c r="E3" s="25"/>
      <c r="F3" s="26"/>
      <c r="G3" s="24"/>
      <c r="H3" s="24"/>
      <c r="I3" s="27"/>
      <c r="J3" s="2"/>
      <c r="K3" s="12"/>
      <c r="L3" s="13"/>
      <c r="M3" s="13"/>
      <c r="N3" s="14"/>
      <c r="O3" s="14"/>
      <c r="P3" s="14"/>
      <c r="Q3" s="12"/>
      <c r="R3" s="12"/>
      <c r="S3" s="12"/>
      <c r="T3" s="12"/>
      <c r="U3" s="12"/>
      <c r="V3" s="12"/>
      <c r="W3" s="12"/>
    </row>
    <row r="4" spans="1:23" s="1" customFormat="1" ht="58.5" customHeight="1" x14ac:dyDescent="0.2">
      <c r="A4" s="23"/>
      <c r="B4" s="24"/>
      <c r="C4" s="24"/>
      <c r="D4" s="20" t="s">
        <v>102</v>
      </c>
      <c r="E4" s="28"/>
      <c r="F4" s="26"/>
      <c r="G4" s="24"/>
      <c r="H4" s="24"/>
      <c r="I4" s="27"/>
      <c r="J4" s="2"/>
      <c r="K4" s="12"/>
      <c r="L4" s="13"/>
      <c r="M4" s="13"/>
      <c r="N4" s="14"/>
      <c r="O4" s="14"/>
      <c r="P4" s="14"/>
      <c r="Q4" s="12"/>
      <c r="R4" s="12"/>
      <c r="S4" s="12"/>
      <c r="T4" s="12"/>
      <c r="U4" s="12"/>
      <c r="V4" s="12"/>
      <c r="W4" s="12"/>
    </row>
    <row r="5" spans="1:23" ht="41.45" customHeight="1" x14ac:dyDescent="0.2">
      <c r="A5" s="19" t="s">
        <v>10</v>
      </c>
      <c r="B5" s="20" t="s">
        <v>96</v>
      </c>
      <c r="C5" s="20" t="s">
        <v>92</v>
      </c>
      <c r="D5" s="20" t="s">
        <v>46</v>
      </c>
      <c r="E5" s="29" t="s">
        <v>11</v>
      </c>
      <c r="F5" s="30"/>
      <c r="G5" s="21" t="s">
        <v>53</v>
      </c>
      <c r="H5" s="20" t="s">
        <v>107</v>
      </c>
      <c r="I5" s="22">
        <f>4/7</f>
        <v>0.5714285714285714</v>
      </c>
      <c r="J5" s="2"/>
      <c r="K5" s="12"/>
      <c r="L5" s="13"/>
      <c r="M5" s="13"/>
      <c r="N5" s="14"/>
      <c r="O5" s="14"/>
      <c r="P5" s="14"/>
      <c r="Q5" s="2"/>
      <c r="R5" s="2"/>
      <c r="S5" s="2"/>
      <c r="T5" s="2"/>
      <c r="U5" s="2"/>
      <c r="V5" s="2"/>
      <c r="W5" s="2"/>
    </row>
    <row r="6" spans="1:23" ht="41.25" customHeight="1" x14ac:dyDescent="0.2">
      <c r="A6" s="31"/>
      <c r="B6" s="28"/>
      <c r="C6" s="32"/>
      <c r="D6" s="32"/>
      <c r="E6" s="33"/>
      <c r="F6" s="34"/>
      <c r="G6" s="21" t="s">
        <v>12</v>
      </c>
      <c r="I6" s="36"/>
      <c r="J6" s="2"/>
      <c r="K6" s="12"/>
      <c r="L6" s="13"/>
      <c r="M6" s="13"/>
      <c r="N6" s="14"/>
      <c r="O6" s="14"/>
      <c r="P6" s="14"/>
      <c r="Q6" s="2"/>
      <c r="R6" s="2"/>
      <c r="S6" s="2"/>
      <c r="T6" s="2"/>
      <c r="U6" s="2"/>
      <c r="V6" s="2"/>
      <c r="W6" s="2"/>
    </row>
    <row r="7" spans="1:23" ht="37.5" customHeight="1" x14ac:dyDescent="0.2">
      <c r="A7" s="19" t="s">
        <v>13</v>
      </c>
      <c r="B7" s="20" t="s">
        <v>46</v>
      </c>
      <c r="C7" s="21" t="s">
        <v>136</v>
      </c>
      <c r="D7" s="21" t="s">
        <v>46</v>
      </c>
      <c r="E7" s="37" t="s">
        <v>137</v>
      </c>
      <c r="F7" s="20"/>
      <c r="G7" s="21" t="s">
        <v>108</v>
      </c>
      <c r="H7" s="21" t="s">
        <v>136</v>
      </c>
      <c r="I7" s="22">
        <f>7/7</f>
        <v>1</v>
      </c>
      <c r="J7" s="2"/>
      <c r="K7" s="12"/>
      <c r="L7" s="13"/>
      <c r="M7" s="13"/>
      <c r="N7" s="14"/>
      <c r="O7" s="14"/>
      <c r="P7" s="14"/>
      <c r="Q7" s="2"/>
      <c r="R7" s="2"/>
      <c r="S7" s="2"/>
      <c r="T7" s="2"/>
      <c r="U7" s="2"/>
      <c r="V7" s="2"/>
      <c r="W7" s="2"/>
    </row>
    <row r="8" spans="1:23" ht="41.25" customHeight="1" x14ac:dyDescent="0.2">
      <c r="A8" s="23"/>
      <c r="B8" s="32"/>
      <c r="C8" s="24" t="s">
        <v>84</v>
      </c>
      <c r="D8" s="24" t="s">
        <v>92</v>
      </c>
      <c r="E8" s="38"/>
      <c r="F8" s="26"/>
      <c r="G8" s="24" t="s">
        <v>84</v>
      </c>
      <c r="H8" s="24" t="s">
        <v>92</v>
      </c>
      <c r="I8" s="27"/>
      <c r="J8" s="2"/>
      <c r="K8" s="12"/>
      <c r="L8" s="13"/>
      <c r="M8" s="13"/>
      <c r="N8" s="14"/>
      <c r="O8" s="14"/>
      <c r="P8" s="14"/>
      <c r="Q8" s="2"/>
      <c r="R8" s="2"/>
      <c r="S8" s="2"/>
      <c r="T8" s="2"/>
      <c r="U8" s="2"/>
      <c r="V8" s="2"/>
      <c r="W8" s="2"/>
    </row>
    <row r="9" spans="1:23" ht="39.75" customHeight="1" x14ac:dyDescent="0.2">
      <c r="A9" s="39" t="s">
        <v>14</v>
      </c>
      <c r="B9" s="20"/>
      <c r="C9" s="20" t="s">
        <v>96</v>
      </c>
      <c r="D9" s="40" t="s">
        <v>15</v>
      </c>
      <c r="E9" s="20" t="s">
        <v>84</v>
      </c>
      <c r="F9" s="20"/>
      <c r="G9" s="20" t="s">
        <v>45</v>
      </c>
      <c r="H9" s="20"/>
      <c r="I9" s="22">
        <f>2/7</f>
        <v>0.2857142857142857</v>
      </c>
      <c r="J9" s="2"/>
      <c r="K9" s="12"/>
      <c r="L9" s="13"/>
      <c r="M9" s="13"/>
      <c r="N9" s="14"/>
      <c r="O9" s="14"/>
      <c r="P9" s="14"/>
      <c r="Q9" s="2"/>
      <c r="R9" s="2"/>
      <c r="S9" s="2"/>
      <c r="T9" s="2"/>
      <c r="U9" s="2"/>
      <c r="V9" s="2"/>
      <c r="W9" s="2"/>
    </row>
    <row r="10" spans="1:23" ht="30.6" customHeight="1" x14ac:dyDescent="0.2">
      <c r="A10" s="41"/>
      <c r="B10" s="32"/>
      <c r="C10" s="32"/>
      <c r="D10" s="21" t="s">
        <v>54</v>
      </c>
      <c r="E10" s="28"/>
      <c r="F10" s="32"/>
      <c r="G10" s="32"/>
      <c r="H10" s="32"/>
      <c r="I10" s="36"/>
      <c r="J10" s="2"/>
      <c r="K10" s="12"/>
      <c r="L10" s="13"/>
      <c r="M10" s="13"/>
      <c r="N10" s="14"/>
      <c r="O10" s="14"/>
      <c r="P10" s="14"/>
      <c r="Q10" s="2"/>
      <c r="R10" s="2"/>
      <c r="S10" s="2"/>
      <c r="T10" s="2"/>
      <c r="U10" s="2"/>
      <c r="V10" s="2"/>
      <c r="W10" s="2"/>
    </row>
    <row r="11" spans="1:23" ht="46.5" customHeight="1" x14ac:dyDescent="0.2">
      <c r="A11" s="39" t="s">
        <v>16</v>
      </c>
      <c r="B11" s="24" t="s">
        <v>136</v>
      </c>
      <c r="C11" s="42" t="s">
        <v>113</v>
      </c>
      <c r="D11" s="21" t="s">
        <v>55</v>
      </c>
      <c r="E11" s="43" t="s">
        <v>57</v>
      </c>
      <c r="F11" s="44"/>
      <c r="G11" s="24" t="s">
        <v>136</v>
      </c>
      <c r="H11" s="20" t="s">
        <v>43</v>
      </c>
      <c r="I11" s="22">
        <f>6/7</f>
        <v>0.8571428571428571</v>
      </c>
      <c r="J11" s="2"/>
      <c r="K11" s="12"/>
      <c r="L11" s="13"/>
      <c r="M11" s="13"/>
      <c r="N11" s="14"/>
      <c r="O11" s="14"/>
      <c r="P11" s="14"/>
    </row>
    <row r="12" spans="1:23" ht="52.5" customHeight="1" x14ac:dyDescent="0.2">
      <c r="A12" s="45"/>
      <c r="B12" s="24"/>
      <c r="C12" s="46"/>
      <c r="D12" s="20" t="s">
        <v>86</v>
      </c>
      <c r="E12" s="47"/>
      <c r="F12" s="26"/>
      <c r="G12" s="24"/>
      <c r="H12" s="24"/>
      <c r="I12" s="27"/>
      <c r="J12" s="2"/>
      <c r="K12" s="12"/>
      <c r="L12" s="13"/>
      <c r="M12" s="13"/>
      <c r="N12" s="14"/>
      <c r="O12" s="14"/>
      <c r="P12" s="14"/>
    </row>
    <row r="13" spans="1:23" ht="45" customHeight="1" x14ac:dyDescent="0.2">
      <c r="A13" s="41"/>
      <c r="B13" s="32"/>
      <c r="C13" s="32"/>
      <c r="D13" s="21" t="s">
        <v>56</v>
      </c>
      <c r="E13" s="48"/>
      <c r="F13" s="49"/>
      <c r="G13" s="32"/>
      <c r="H13" s="32"/>
      <c r="I13" s="36"/>
      <c r="J13" s="2"/>
      <c r="K13" s="12"/>
      <c r="L13" s="13"/>
      <c r="M13" s="13"/>
      <c r="N13" s="14"/>
      <c r="O13" s="14"/>
      <c r="P13" s="14"/>
    </row>
    <row r="14" spans="1:23" ht="33" customHeight="1" x14ac:dyDescent="0.2">
      <c r="A14" s="19" t="s">
        <v>17</v>
      </c>
      <c r="B14" s="20" t="s">
        <v>47</v>
      </c>
      <c r="C14" s="20" t="s">
        <v>51</v>
      </c>
      <c r="D14" s="20" t="s">
        <v>46</v>
      </c>
      <c r="E14" s="50" t="s">
        <v>51</v>
      </c>
      <c r="F14" s="44"/>
      <c r="G14" s="21" t="s">
        <v>59</v>
      </c>
      <c r="H14" s="20" t="s">
        <v>50</v>
      </c>
      <c r="I14" s="22">
        <f>6/7</f>
        <v>0.8571428571428571</v>
      </c>
      <c r="J14" s="2"/>
      <c r="K14" s="12"/>
      <c r="L14" s="13"/>
      <c r="M14" s="13"/>
      <c r="N14" s="14"/>
      <c r="O14" s="14"/>
      <c r="P14" s="14"/>
    </row>
    <row r="15" spans="1:23" ht="58.5" customHeight="1" x14ac:dyDescent="0.2">
      <c r="A15" s="23"/>
      <c r="B15" s="21" t="s">
        <v>101</v>
      </c>
      <c r="C15" s="32"/>
      <c r="D15" s="32"/>
      <c r="E15" s="25"/>
      <c r="F15" s="26"/>
      <c r="G15" s="24" t="s">
        <v>85</v>
      </c>
      <c r="H15" s="21" t="s">
        <v>103</v>
      </c>
      <c r="I15" s="36"/>
      <c r="J15" s="2"/>
      <c r="K15" s="12"/>
      <c r="L15" s="13"/>
      <c r="M15" s="13"/>
      <c r="N15" s="14"/>
      <c r="O15" s="14"/>
      <c r="P15" s="14"/>
    </row>
    <row r="16" spans="1:23" ht="38.450000000000003" customHeight="1" x14ac:dyDescent="0.2">
      <c r="A16" s="19" t="s">
        <v>18</v>
      </c>
      <c r="B16" s="20" t="s">
        <v>104</v>
      </c>
      <c r="C16" s="21" t="s">
        <v>60</v>
      </c>
      <c r="D16" s="21" t="s">
        <v>62</v>
      </c>
      <c r="E16" s="50" t="s">
        <v>63</v>
      </c>
      <c r="F16" s="20" t="s">
        <v>138</v>
      </c>
      <c r="G16" s="20" t="s">
        <v>64</v>
      </c>
      <c r="H16" s="20" t="s">
        <v>96</v>
      </c>
      <c r="I16" s="22">
        <f>7/7</f>
        <v>1</v>
      </c>
      <c r="J16" s="2"/>
      <c r="K16" s="12"/>
      <c r="L16" s="13"/>
      <c r="M16" s="13"/>
      <c r="N16" s="14"/>
      <c r="O16" s="14"/>
      <c r="P16" s="14"/>
    </row>
    <row r="17" spans="1:16" ht="48" customHeight="1" x14ac:dyDescent="0.2">
      <c r="A17" s="23"/>
      <c r="B17" s="24"/>
      <c r="C17" s="20" t="s">
        <v>61</v>
      </c>
      <c r="D17" s="32" t="s">
        <v>105</v>
      </c>
      <c r="E17" s="25"/>
      <c r="F17" s="24"/>
      <c r="G17" s="24"/>
      <c r="H17" s="24"/>
      <c r="I17" s="27"/>
      <c r="J17" s="2"/>
      <c r="K17" s="12"/>
      <c r="L17" s="13"/>
      <c r="M17" s="13"/>
      <c r="N17" s="14"/>
      <c r="O17" s="14"/>
      <c r="P17" s="14"/>
    </row>
    <row r="18" spans="1:16" ht="44.45" customHeight="1" x14ac:dyDescent="0.2">
      <c r="A18" s="19" t="s">
        <v>19</v>
      </c>
      <c r="B18" s="20" t="s">
        <v>49</v>
      </c>
      <c r="C18" s="20" t="s">
        <v>87</v>
      </c>
      <c r="D18" s="20" t="s">
        <v>58</v>
      </c>
      <c r="E18" s="50" t="s">
        <v>11</v>
      </c>
      <c r="F18" s="20" t="s">
        <v>20</v>
      </c>
      <c r="G18" s="20" t="s">
        <v>66</v>
      </c>
      <c r="H18" s="20" t="s">
        <v>85</v>
      </c>
      <c r="I18" s="22">
        <f>4/7</f>
        <v>0.5714285714285714</v>
      </c>
      <c r="J18" s="2"/>
      <c r="K18" s="12"/>
      <c r="L18" s="13"/>
      <c r="M18" s="13"/>
      <c r="N18" s="14"/>
      <c r="O18" s="14"/>
      <c r="P18" s="14"/>
    </row>
    <row r="19" spans="1:16" ht="43.5" customHeight="1" x14ac:dyDescent="0.2">
      <c r="A19" s="31"/>
      <c r="B19" s="20" t="s">
        <v>101</v>
      </c>
      <c r="C19" s="32"/>
      <c r="D19" s="32"/>
      <c r="E19" s="28"/>
      <c r="F19" s="32"/>
      <c r="G19" s="32"/>
      <c r="H19" s="32"/>
      <c r="I19" s="36"/>
      <c r="J19" s="2"/>
      <c r="K19" s="12"/>
      <c r="L19" s="13"/>
      <c r="M19" s="13"/>
      <c r="N19" s="14"/>
      <c r="O19" s="14"/>
      <c r="P19" s="14"/>
    </row>
    <row r="20" spans="1:16" ht="48.95" customHeight="1" x14ac:dyDescent="0.2">
      <c r="A20" s="51" t="s">
        <v>21</v>
      </c>
      <c r="B20" s="20" t="s">
        <v>136</v>
      </c>
      <c r="C20" s="20" t="s">
        <v>45</v>
      </c>
      <c r="D20" s="20" t="s">
        <v>46</v>
      </c>
      <c r="E20" s="50" t="s">
        <v>65</v>
      </c>
      <c r="F20" s="20"/>
      <c r="G20" s="20" t="s">
        <v>67</v>
      </c>
      <c r="H20" s="20" t="s">
        <v>96</v>
      </c>
      <c r="I20" s="22">
        <f>6/7</f>
        <v>0.8571428571428571</v>
      </c>
      <c r="J20" s="2"/>
      <c r="K20" s="12"/>
      <c r="L20" s="13"/>
      <c r="N20" s="14"/>
      <c r="O20" s="14"/>
      <c r="P20" s="14"/>
    </row>
    <row r="21" spans="1:16" ht="48.95" customHeight="1" x14ac:dyDescent="0.2">
      <c r="A21" s="52"/>
      <c r="B21" s="32"/>
      <c r="C21" s="32"/>
      <c r="D21" s="32"/>
      <c r="E21" s="32"/>
      <c r="F21" s="32"/>
      <c r="G21" s="21" t="s">
        <v>92</v>
      </c>
      <c r="H21" s="32"/>
      <c r="I21" s="22"/>
      <c r="J21" s="2"/>
      <c r="K21" s="12"/>
      <c r="L21" s="13"/>
      <c r="N21" s="14"/>
      <c r="O21" s="14"/>
      <c r="P21" s="14"/>
    </row>
    <row r="22" spans="1:16" ht="40.5" customHeight="1" x14ac:dyDescent="0.2">
      <c r="A22" s="51" t="s">
        <v>22</v>
      </c>
      <c r="B22" s="20" t="s">
        <v>48</v>
      </c>
      <c r="C22" s="20" t="s">
        <v>136</v>
      </c>
      <c r="D22" s="21" t="s">
        <v>81</v>
      </c>
      <c r="E22" s="20" t="s">
        <v>68</v>
      </c>
      <c r="F22" s="20" t="s">
        <v>69</v>
      </c>
      <c r="G22" s="20" t="s">
        <v>139</v>
      </c>
      <c r="H22" s="21" t="s">
        <v>64</v>
      </c>
      <c r="I22" s="22">
        <f>6/7</f>
        <v>0.8571428571428571</v>
      </c>
      <c r="J22" s="2"/>
      <c r="K22" s="12"/>
      <c r="L22" s="13"/>
      <c r="N22" s="14"/>
      <c r="O22" s="14"/>
      <c r="P22" s="14"/>
    </row>
    <row r="23" spans="1:16" ht="42.6" customHeight="1" x14ac:dyDescent="0.2">
      <c r="A23" s="52"/>
      <c r="B23" s="32"/>
      <c r="C23" s="32"/>
      <c r="D23" s="21" t="s">
        <v>92</v>
      </c>
      <c r="E23" s="32"/>
      <c r="F23" s="32"/>
      <c r="G23" s="32"/>
      <c r="H23" s="32" t="s">
        <v>92</v>
      </c>
      <c r="I23" s="32"/>
      <c r="J23" s="2"/>
      <c r="K23" s="12"/>
      <c r="L23" s="13"/>
      <c r="N23" s="14"/>
      <c r="O23" s="14"/>
      <c r="P23" s="14"/>
    </row>
    <row r="24" spans="1:16" ht="49.5" customHeight="1" x14ac:dyDescent="0.2">
      <c r="A24" s="51" t="s">
        <v>23</v>
      </c>
      <c r="B24" s="20" t="s">
        <v>47</v>
      </c>
      <c r="C24" s="20" t="s">
        <v>96</v>
      </c>
      <c r="D24" s="20" t="s">
        <v>140</v>
      </c>
      <c r="E24" s="20" t="s">
        <v>84</v>
      </c>
      <c r="F24" s="42" t="s">
        <v>116</v>
      </c>
      <c r="G24" s="20" t="s">
        <v>70</v>
      </c>
      <c r="H24" s="20" t="s">
        <v>141</v>
      </c>
      <c r="I24" s="22">
        <f>5/7</f>
        <v>0.7142857142857143</v>
      </c>
      <c r="K24" s="12"/>
    </row>
    <row r="25" spans="1:16" ht="49.5" customHeight="1" x14ac:dyDescent="0.2">
      <c r="A25" s="52"/>
      <c r="B25" s="20" t="s">
        <v>88</v>
      </c>
      <c r="C25" s="32"/>
      <c r="D25" s="32"/>
      <c r="E25" s="28"/>
      <c r="F25" s="53"/>
      <c r="G25" s="32"/>
      <c r="H25" s="32"/>
      <c r="I25" s="36"/>
      <c r="K25" s="12"/>
    </row>
    <row r="26" spans="1:16" ht="46.5" customHeight="1" x14ac:dyDescent="0.2">
      <c r="A26" s="19" t="s">
        <v>24</v>
      </c>
      <c r="B26" s="20" t="s">
        <v>50</v>
      </c>
      <c r="C26" s="21" t="s">
        <v>117</v>
      </c>
      <c r="D26" s="20" t="s">
        <v>109</v>
      </c>
      <c r="E26" s="20" t="s">
        <v>32</v>
      </c>
      <c r="F26" s="42" t="s">
        <v>119</v>
      </c>
      <c r="G26" s="20" t="s">
        <v>65</v>
      </c>
      <c r="H26" s="20" t="s">
        <v>65</v>
      </c>
      <c r="I26" s="22">
        <f>4/7</f>
        <v>0.5714285714285714</v>
      </c>
      <c r="K26" s="12"/>
    </row>
    <row r="27" spans="1:16" ht="42.95" customHeight="1" x14ac:dyDescent="0.2">
      <c r="A27" s="23"/>
      <c r="B27" s="20" t="s">
        <v>142</v>
      </c>
      <c r="C27" s="32" t="s">
        <v>71</v>
      </c>
      <c r="D27" s="20" t="s">
        <v>92</v>
      </c>
      <c r="E27" s="54"/>
      <c r="F27" s="55"/>
      <c r="G27" s="24"/>
      <c r="H27" s="56"/>
      <c r="I27" s="57"/>
      <c r="K27" s="12"/>
    </row>
    <row r="28" spans="1:16" ht="54" customHeight="1" x14ac:dyDescent="0.2">
      <c r="A28" s="58"/>
      <c r="B28" s="26"/>
      <c r="C28" s="20" t="s">
        <v>89</v>
      </c>
      <c r="D28" s="59"/>
      <c r="E28" s="60"/>
      <c r="F28" s="61"/>
      <c r="G28" s="62"/>
      <c r="H28" s="62"/>
      <c r="I28" s="63"/>
      <c r="K28" s="12"/>
    </row>
    <row r="29" spans="1:16" s="3" customFormat="1" ht="39.950000000000003" customHeight="1" x14ac:dyDescent="0.2">
      <c r="A29" s="64" t="s">
        <v>25</v>
      </c>
      <c r="B29" s="65" t="s">
        <v>143</v>
      </c>
      <c r="C29" s="20" t="s">
        <v>58</v>
      </c>
      <c r="D29" s="20" t="s">
        <v>51</v>
      </c>
      <c r="E29" s="66" t="s">
        <v>121</v>
      </c>
      <c r="F29" s="26"/>
      <c r="G29" s="24" t="s">
        <v>43</v>
      </c>
      <c r="H29" s="24" t="s">
        <v>46</v>
      </c>
      <c r="I29" s="22">
        <f>5/7</f>
        <v>0.7142857142857143</v>
      </c>
    </row>
    <row r="30" spans="1:16" s="3" customFormat="1" ht="39" customHeight="1" x14ac:dyDescent="0.2">
      <c r="A30" s="67"/>
      <c r="B30" s="68"/>
      <c r="C30" s="32"/>
      <c r="D30" s="20" t="s">
        <v>92</v>
      </c>
      <c r="E30" s="69"/>
      <c r="F30" s="49"/>
      <c r="G30" s="20" t="s">
        <v>92</v>
      </c>
      <c r="H30" s="70"/>
      <c r="I30" s="36"/>
    </row>
    <row r="31" spans="1:16" ht="41.45" customHeight="1" x14ac:dyDescent="0.2">
      <c r="A31" s="23" t="s">
        <v>26</v>
      </c>
      <c r="B31" s="20" t="s">
        <v>52</v>
      </c>
      <c r="C31" s="20" t="s">
        <v>125</v>
      </c>
      <c r="D31" s="20" t="s">
        <v>90</v>
      </c>
      <c r="E31" s="50"/>
      <c r="F31" s="42" t="s">
        <v>124</v>
      </c>
      <c r="G31" s="20" t="s">
        <v>69</v>
      </c>
      <c r="H31" s="20" t="s">
        <v>46</v>
      </c>
      <c r="I31" s="22">
        <f>5/7</f>
        <v>0.7142857142857143</v>
      </c>
    </row>
    <row r="32" spans="1:16" ht="44.25" customHeight="1" x14ac:dyDescent="0.2">
      <c r="A32" s="23"/>
      <c r="B32" s="32"/>
      <c r="C32" s="20"/>
      <c r="D32" s="32"/>
      <c r="E32" s="28"/>
      <c r="F32" s="53"/>
      <c r="G32" s="32"/>
      <c r="H32" s="32"/>
      <c r="I32" s="36"/>
    </row>
    <row r="33" spans="1:9" ht="34.5" customHeight="1" x14ac:dyDescent="0.2">
      <c r="A33" s="19" t="s">
        <v>27</v>
      </c>
      <c r="B33" s="20" t="s">
        <v>47</v>
      </c>
      <c r="C33" s="20" t="s">
        <v>87</v>
      </c>
      <c r="D33" s="21" t="s">
        <v>73</v>
      </c>
      <c r="E33" s="50"/>
      <c r="F33" s="20"/>
      <c r="G33" s="20" t="s">
        <v>72</v>
      </c>
      <c r="H33" s="20" t="s">
        <v>74</v>
      </c>
      <c r="I33" s="22">
        <f>5/7</f>
        <v>0.7142857142857143</v>
      </c>
    </row>
    <row r="34" spans="1:9" ht="42.75" customHeight="1" x14ac:dyDescent="0.2">
      <c r="A34" s="23"/>
      <c r="B34" s="20" t="s">
        <v>32</v>
      </c>
      <c r="C34" s="24"/>
      <c r="D34" s="32" t="s">
        <v>92</v>
      </c>
      <c r="E34" s="25"/>
      <c r="F34" s="24"/>
      <c r="G34" s="24"/>
      <c r="H34" s="24"/>
      <c r="I34" s="27"/>
    </row>
    <row r="35" spans="1:9" ht="44.45" customHeight="1" x14ac:dyDescent="0.2">
      <c r="A35" s="19" t="s">
        <v>28</v>
      </c>
      <c r="B35" s="20" t="s">
        <v>51</v>
      </c>
      <c r="C35" s="20" t="s">
        <v>87</v>
      </c>
      <c r="D35" s="21" t="s">
        <v>93</v>
      </c>
      <c r="E35" s="50"/>
      <c r="F35" s="20" t="s">
        <v>32</v>
      </c>
      <c r="G35" s="20" t="s">
        <v>76</v>
      </c>
      <c r="H35" s="20" t="s">
        <v>45</v>
      </c>
      <c r="I35" s="22">
        <f>5/7</f>
        <v>0.7142857142857143</v>
      </c>
    </row>
    <row r="36" spans="1:9" ht="39" customHeight="1" x14ac:dyDescent="0.2">
      <c r="A36" s="23"/>
      <c r="B36" s="24"/>
      <c r="C36" s="24"/>
      <c r="D36" s="21" t="s">
        <v>75</v>
      </c>
      <c r="E36" s="25"/>
      <c r="F36" s="24"/>
      <c r="G36" s="24"/>
      <c r="H36" s="24"/>
      <c r="I36" s="27"/>
    </row>
    <row r="37" spans="1:9" ht="33" customHeight="1" x14ac:dyDescent="0.2">
      <c r="A37" s="19" t="s">
        <v>29</v>
      </c>
      <c r="B37" s="21" t="s">
        <v>68</v>
      </c>
      <c r="C37" s="21" t="s">
        <v>127</v>
      </c>
      <c r="D37" s="21" t="s">
        <v>77</v>
      </c>
      <c r="E37" s="43" t="s">
        <v>69</v>
      </c>
      <c r="F37" s="44"/>
      <c r="G37" s="20" t="s">
        <v>140</v>
      </c>
      <c r="H37" s="21" t="s">
        <v>57</v>
      </c>
      <c r="I37" s="22">
        <f>7/7</f>
        <v>1</v>
      </c>
    </row>
    <row r="38" spans="1:9" ht="47.45" customHeight="1" x14ac:dyDescent="0.2">
      <c r="A38" s="23"/>
      <c r="B38" s="20" t="s">
        <v>92</v>
      </c>
      <c r="C38" s="21" t="s">
        <v>94</v>
      </c>
      <c r="D38" s="20" t="s">
        <v>75</v>
      </c>
      <c r="E38" s="47"/>
      <c r="F38" s="26"/>
      <c r="G38" s="20"/>
      <c r="H38" s="24" t="s">
        <v>12</v>
      </c>
      <c r="I38" s="27"/>
    </row>
    <row r="39" spans="1:9" ht="47.25" customHeight="1" x14ac:dyDescent="0.2">
      <c r="A39" s="23"/>
      <c r="C39" s="32" t="s">
        <v>144</v>
      </c>
      <c r="E39" s="71"/>
      <c r="F39" s="26"/>
      <c r="G39" s="20"/>
      <c r="I39" s="27"/>
    </row>
    <row r="40" spans="1:9" ht="47.25" customHeight="1" x14ac:dyDescent="0.2">
      <c r="A40" s="23"/>
      <c r="B40" s="24"/>
      <c r="C40" s="32" t="s">
        <v>128</v>
      </c>
      <c r="D40" s="32"/>
      <c r="E40" s="71"/>
      <c r="F40" s="26"/>
      <c r="G40" s="24"/>
      <c r="H40" s="24"/>
      <c r="I40" s="27"/>
    </row>
    <row r="41" spans="1:9" ht="41.25" customHeight="1" x14ac:dyDescent="0.2">
      <c r="A41" s="19" t="s">
        <v>30</v>
      </c>
      <c r="B41" s="42"/>
      <c r="C41" s="21" t="s">
        <v>50</v>
      </c>
      <c r="D41" s="21" t="s">
        <v>96</v>
      </c>
      <c r="E41" s="37" t="s">
        <v>42</v>
      </c>
      <c r="F41" s="20"/>
      <c r="G41" s="20"/>
      <c r="H41" s="42"/>
      <c r="I41" s="22">
        <f>2/7</f>
        <v>0.2857142857142857</v>
      </c>
    </row>
    <row r="42" spans="1:9" ht="41.25" customHeight="1" x14ac:dyDescent="0.2">
      <c r="A42" s="31"/>
      <c r="B42" s="32"/>
      <c r="C42" s="32" t="s">
        <v>84</v>
      </c>
      <c r="D42" s="20"/>
      <c r="E42" s="87" t="s">
        <v>95</v>
      </c>
      <c r="F42" s="49"/>
      <c r="G42" s="32"/>
      <c r="H42" s="32"/>
      <c r="I42" s="36"/>
    </row>
    <row r="43" spans="1:9" ht="40.5" customHeight="1" x14ac:dyDescent="0.2">
      <c r="A43" s="19" t="s">
        <v>31</v>
      </c>
      <c r="B43" s="20" t="s">
        <v>84</v>
      </c>
      <c r="C43" s="20" t="s">
        <v>66</v>
      </c>
      <c r="D43" s="21" t="s">
        <v>50</v>
      </c>
      <c r="E43" s="37" t="s">
        <v>50</v>
      </c>
      <c r="F43" s="20"/>
      <c r="G43" s="20"/>
      <c r="H43" s="20" t="s">
        <v>46</v>
      </c>
      <c r="I43" s="22">
        <f>5/7</f>
        <v>0.7142857142857143</v>
      </c>
    </row>
    <row r="44" spans="1:9" ht="40.5" customHeight="1" x14ac:dyDescent="0.2">
      <c r="A44" s="23"/>
      <c r="B44" s="24"/>
      <c r="C44" s="24"/>
      <c r="D44" s="21" t="s">
        <v>97</v>
      </c>
      <c r="E44" s="47"/>
      <c r="F44" s="26"/>
      <c r="G44" s="24"/>
      <c r="H44" s="24"/>
      <c r="I44" s="27"/>
    </row>
    <row r="45" spans="1:9" ht="51.6" customHeight="1" x14ac:dyDescent="0.2">
      <c r="A45" s="23"/>
      <c r="B45" s="24"/>
      <c r="C45" s="24"/>
      <c r="D45" s="21" t="s">
        <v>98</v>
      </c>
      <c r="E45" s="47"/>
      <c r="F45" s="26"/>
      <c r="G45" s="24"/>
      <c r="H45" s="24"/>
      <c r="I45" s="27"/>
    </row>
    <row r="46" spans="1:9" ht="45.95" customHeight="1" x14ac:dyDescent="0.2">
      <c r="A46" s="19" t="s">
        <v>33</v>
      </c>
      <c r="B46" s="20" t="s">
        <v>46</v>
      </c>
      <c r="C46" s="21" t="s">
        <v>99</v>
      </c>
      <c r="D46" s="21" t="s">
        <v>97</v>
      </c>
      <c r="E46" s="50"/>
      <c r="F46" s="42" t="s">
        <v>129</v>
      </c>
      <c r="G46" s="20"/>
      <c r="H46" s="20" t="s">
        <v>110</v>
      </c>
      <c r="I46" s="22">
        <f>4/7</f>
        <v>0.5714285714285714</v>
      </c>
    </row>
    <row r="47" spans="1:9" ht="38.25" x14ac:dyDescent="0.2">
      <c r="A47" s="23"/>
      <c r="B47" s="24"/>
      <c r="C47" s="24"/>
      <c r="D47" s="21" t="s">
        <v>78</v>
      </c>
      <c r="E47" s="25"/>
      <c r="F47" s="46"/>
      <c r="G47" s="24"/>
      <c r="H47" s="24"/>
      <c r="I47" s="27"/>
    </row>
    <row r="48" spans="1:9" ht="51" x14ac:dyDescent="0.2">
      <c r="A48" s="23"/>
      <c r="B48" s="32"/>
      <c r="D48" s="32" t="s">
        <v>98</v>
      </c>
      <c r="E48" s="25"/>
      <c r="F48" s="24"/>
      <c r="G48" s="24"/>
      <c r="H48" s="24"/>
      <c r="I48" s="27"/>
    </row>
    <row r="49" spans="1:9" s="4" customFormat="1" ht="42" customHeight="1" x14ac:dyDescent="0.2">
      <c r="A49" s="72" t="s">
        <v>34</v>
      </c>
      <c r="B49" s="73" t="s">
        <v>111</v>
      </c>
      <c r="C49" s="20" t="s">
        <v>11</v>
      </c>
      <c r="D49" s="21" t="s">
        <v>100</v>
      </c>
      <c r="E49" s="74"/>
      <c r="F49" s="44"/>
      <c r="G49" s="20" t="s">
        <v>101</v>
      </c>
      <c r="H49" s="20" t="s">
        <v>80</v>
      </c>
      <c r="I49" s="22">
        <f>3/7</f>
        <v>0.42857142857142855</v>
      </c>
    </row>
    <row r="50" spans="1:9" s="4" customFormat="1" ht="51.75" customHeight="1" x14ac:dyDescent="0.2">
      <c r="A50" s="75"/>
      <c r="B50" s="56"/>
      <c r="C50" s="24"/>
      <c r="D50" s="76" t="s">
        <v>79</v>
      </c>
      <c r="E50" s="71"/>
      <c r="F50" s="26"/>
      <c r="G50" s="24"/>
      <c r="H50" s="24"/>
      <c r="I50" s="27"/>
    </row>
    <row r="51" spans="1:9" s="4" customFormat="1" ht="42" customHeight="1" x14ac:dyDescent="0.2">
      <c r="A51" s="88"/>
      <c r="B51" s="10"/>
      <c r="C51" s="10"/>
      <c r="D51" s="89"/>
      <c r="E51" s="8"/>
      <c r="F51" s="9"/>
      <c r="G51" s="10"/>
      <c r="H51" s="10"/>
      <c r="I51" s="90"/>
    </row>
    <row r="52" spans="1:9" x14ac:dyDescent="0.2">
      <c r="A52" s="77"/>
      <c r="B52" s="78"/>
      <c r="C52" s="78"/>
      <c r="D52" s="78"/>
      <c r="E52" s="78"/>
      <c r="F52" s="78"/>
      <c r="G52" s="78"/>
      <c r="H52" s="78"/>
      <c r="I52" s="79" t="s">
        <v>35</v>
      </c>
    </row>
    <row r="53" spans="1:9" ht="27" x14ac:dyDescent="0.2">
      <c r="A53" s="80" t="s">
        <v>132</v>
      </c>
      <c r="B53" s="81">
        <v>7</v>
      </c>
      <c r="C53" s="81">
        <v>6</v>
      </c>
      <c r="D53" s="81">
        <v>9</v>
      </c>
      <c r="E53" s="18">
        <v>6</v>
      </c>
      <c r="F53" s="18">
        <v>4</v>
      </c>
      <c r="G53" s="81">
        <v>7</v>
      </c>
      <c r="H53" s="81">
        <v>5</v>
      </c>
      <c r="I53" s="81">
        <f>B53+C53+D53+E54+G53+H53</f>
        <v>42</v>
      </c>
    </row>
    <row r="54" spans="1:9" x14ac:dyDescent="0.2">
      <c r="A54" s="82"/>
      <c r="B54" s="83"/>
      <c r="C54" s="83"/>
      <c r="D54" s="83"/>
      <c r="E54" s="91">
        <v>8</v>
      </c>
      <c r="F54" s="92"/>
      <c r="G54" s="83"/>
      <c r="H54" s="83"/>
      <c r="I54" s="83"/>
    </row>
    <row r="55" spans="1:9" ht="27" x14ac:dyDescent="0.2">
      <c r="A55" s="80" t="s">
        <v>133</v>
      </c>
      <c r="B55" s="81">
        <v>2</v>
      </c>
      <c r="C55" s="81">
        <v>4</v>
      </c>
      <c r="D55" s="81">
        <v>6</v>
      </c>
      <c r="E55" s="18">
        <v>1</v>
      </c>
      <c r="F55" s="18">
        <v>0</v>
      </c>
      <c r="G55" s="84">
        <v>0</v>
      </c>
      <c r="H55" s="84">
        <v>3</v>
      </c>
      <c r="I55" s="84">
        <f>B55+C55+D55+E56+G55+H55+E55+F55</f>
        <v>16</v>
      </c>
    </row>
    <row r="56" spans="1:9" x14ac:dyDescent="0.2">
      <c r="A56" s="82"/>
      <c r="B56" s="83"/>
      <c r="C56" s="83"/>
      <c r="D56" s="83"/>
      <c r="E56" s="91">
        <v>0</v>
      </c>
      <c r="F56" s="92"/>
      <c r="G56" s="83"/>
      <c r="H56" s="83"/>
      <c r="I56" s="83"/>
    </row>
    <row r="57" spans="1:9" ht="25.5" x14ac:dyDescent="0.2">
      <c r="A57" s="85" t="s">
        <v>36</v>
      </c>
      <c r="B57" s="18">
        <v>18</v>
      </c>
      <c r="C57" s="18">
        <v>17</v>
      </c>
      <c r="D57" s="18">
        <v>20</v>
      </c>
      <c r="E57" s="18">
        <v>9</v>
      </c>
      <c r="F57" s="17">
        <v>7</v>
      </c>
      <c r="G57" s="18">
        <v>16</v>
      </c>
      <c r="H57" s="18">
        <v>18</v>
      </c>
      <c r="I57" s="18">
        <f>SUM(B57:H57)</f>
        <v>105</v>
      </c>
    </row>
    <row r="58" spans="1:9" ht="38.25" x14ac:dyDescent="0.2">
      <c r="A58" s="85" t="s">
        <v>37</v>
      </c>
      <c r="B58" s="86">
        <f>B57/21</f>
        <v>0.8571428571428571</v>
      </c>
      <c r="C58" s="86">
        <f t="shared" ref="C58:H58" si="0">C57/21</f>
        <v>0.80952380952380953</v>
      </c>
      <c r="D58" s="86">
        <f t="shared" si="0"/>
        <v>0.95238095238095233</v>
      </c>
      <c r="E58" s="86">
        <f t="shared" si="0"/>
        <v>0.42857142857142855</v>
      </c>
      <c r="F58" s="86">
        <f t="shared" si="0"/>
        <v>0.33333333333333331</v>
      </c>
      <c r="G58" s="86">
        <f t="shared" si="0"/>
        <v>0.76190476190476186</v>
      </c>
      <c r="H58" s="86">
        <f t="shared" si="0"/>
        <v>0.8571428571428571</v>
      </c>
      <c r="I58" s="86">
        <f>I57/(21*7)</f>
        <v>0.7142857142857143</v>
      </c>
    </row>
    <row r="59" spans="1:9" ht="38.25" x14ac:dyDescent="0.2">
      <c r="A59" s="85" t="s">
        <v>38</v>
      </c>
      <c r="B59" s="86">
        <f>B57/21</f>
        <v>0.8571428571428571</v>
      </c>
      <c r="C59" s="86">
        <f>C57/18</f>
        <v>0.94444444444444442</v>
      </c>
      <c r="D59" s="86">
        <f>D57/21</f>
        <v>0.95238095238095233</v>
      </c>
      <c r="E59" s="86">
        <f>E57/16</f>
        <v>0.5625</v>
      </c>
      <c r="F59" s="86">
        <f>F57/14</f>
        <v>0.5</v>
      </c>
      <c r="G59" s="86">
        <f>G57/21</f>
        <v>0.76190476190476186</v>
      </c>
      <c r="H59" s="86">
        <f>H57/19</f>
        <v>0.94736842105263153</v>
      </c>
      <c r="I59" s="86">
        <f>I57/130</f>
        <v>0.80769230769230771</v>
      </c>
    </row>
  </sheetData>
  <mergeCells count="5">
    <mergeCell ref="E5:F5"/>
    <mergeCell ref="E6:F6"/>
    <mergeCell ref="A20:A21"/>
    <mergeCell ref="A22:A23"/>
    <mergeCell ref="A24:A25"/>
  </mergeCells>
  <phoneticPr fontId="0" type="noConversion"/>
  <pageMargins left="0.43307086614173229" right="0.19685039370078741" top="0.98425196850393704" bottom="0.98425196850393704" header="0.51181102362204722" footer="0.51181102362204722"/>
  <pageSetup paperSize="9" scale="6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"/>
  <sheetViews>
    <sheetView zoomScale="110" zoomScaleNormal="110" workbookViewId="0">
      <selection activeCell="B23" sqref="B23"/>
    </sheetView>
  </sheetViews>
  <sheetFormatPr defaultRowHeight="12.75" x14ac:dyDescent="0.2"/>
  <cols>
    <col min="2" max="2" width="174.7109375" style="3" customWidth="1"/>
  </cols>
  <sheetData>
    <row r="1" spans="1:2" ht="15" customHeight="1" x14ac:dyDescent="0.2">
      <c r="A1" t="s">
        <v>39</v>
      </c>
      <c r="B1" s="6" t="s">
        <v>91</v>
      </c>
    </row>
    <row r="2" spans="1:2" ht="15" customHeight="1" x14ac:dyDescent="0.2">
      <c r="A2" t="s">
        <v>40</v>
      </c>
      <c r="B2" s="6" t="s">
        <v>41</v>
      </c>
    </row>
    <row r="3" spans="1:2" ht="14.25" x14ac:dyDescent="0.2">
      <c r="B3" s="7" t="s">
        <v>145</v>
      </c>
    </row>
    <row r="4" spans="1:2" ht="15" customHeight="1" x14ac:dyDescent="0.2">
      <c r="B4" s="5" t="s">
        <v>106</v>
      </c>
    </row>
    <row r="5" spans="1:2" ht="30.95" customHeight="1" x14ac:dyDescent="0.2">
      <c r="B5" s="5" t="s">
        <v>112</v>
      </c>
    </row>
    <row r="6" spans="1:2" ht="15" customHeight="1" x14ac:dyDescent="0.2">
      <c r="B6" s="6" t="s">
        <v>114</v>
      </c>
    </row>
    <row r="7" spans="1:2" s="11" customFormat="1" ht="30" customHeight="1" x14ac:dyDescent="0.2">
      <c r="B7" s="6" t="s">
        <v>146</v>
      </c>
    </row>
    <row r="8" spans="1:2" ht="27" x14ac:dyDescent="0.2">
      <c r="B8" s="5" t="s">
        <v>115</v>
      </c>
    </row>
    <row r="9" spans="1:2" ht="28.5" customHeight="1" x14ac:dyDescent="0.2">
      <c r="B9" s="5" t="s">
        <v>118</v>
      </c>
    </row>
    <row r="10" spans="1:2" ht="29.25" customHeight="1" x14ac:dyDescent="0.2">
      <c r="B10" s="6" t="s">
        <v>120</v>
      </c>
    </row>
    <row r="11" spans="1:2" ht="14.25" x14ac:dyDescent="0.2">
      <c r="B11" s="3" t="s">
        <v>147</v>
      </c>
    </row>
    <row r="12" spans="1:2" ht="27" x14ac:dyDescent="0.2">
      <c r="B12" s="6" t="s">
        <v>122</v>
      </c>
    </row>
    <row r="13" spans="1:2" ht="28.5" customHeight="1" x14ac:dyDescent="0.2">
      <c r="B13" s="6" t="s">
        <v>123</v>
      </c>
    </row>
    <row r="14" spans="1:2" ht="27" x14ac:dyDescent="0.2">
      <c r="B14" s="5" t="s">
        <v>126</v>
      </c>
    </row>
    <row r="15" spans="1:2" ht="15" customHeight="1" x14ac:dyDescent="0.2">
      <c r="B15" s="5" t="s">
        <v>130</v>
      </c>
    </row>
    <row r="16" spans="1:2" ht="14.25" x14ac:dyDescent="0.2">
      <c r="B16" s="15" t="s">
        <v>131</v>
      </c>
    </row>
  </sheetData>
  <pageMargins left="0.16" right="0.19685039370078741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2-VAS</vt:lpstr>
      <vt:lpstr>Metatadati</vt:lpstr>
    </vt:vector>
  </TitlesOfParts>
  <Manager/>
  <Company>APAT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antonio.caputo</dc:creator>
  <cp:keywords/>
  <dc:description/>
  <cp:lastModifiedBy>Giaime Francesca</cp:lastModifiedBy>
  <cp:revision/>
  <cp:lastPrinted>2023-08-25T10:24:00Z</cp:lastPrinted>
  <dcterms:created xsi:type="dcterms:W3CDTF">2007-10-04T10:23:53Z</dcterms:created>
  <dcterms:modified xsi:type="dcterms:W3CDTF">2025-06-06T13:28:20Z</dcterms:modified>
  <cp:category/>
  <cp:contentStatus/>
</cp:coreProperties>
</file>