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F:\Annuario 2025\turismo ed.25\flussi turistici\2025\"/>
    </mc:Choice>
  </mc:AlternateContent>
  <xr:revisionPtr revIDLastSave="0" documentId="13_ncr:9_{51AE32B6-A956-4895-ABD1-B54D1ED9FE3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3 figura" sheetId="9" r:id="rId1"/>
    <sheet name="dati" sheetId="3" r:id="rId2"/>
    <sheet name="2023 istat" sheetId="10" r:id="rId3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O150" i="3" l="1"/>
  <c r="N150" i="3"/>
  <c r="M150" i="3"/>
  <c r="L150" i="3"/>
  <c r="K150" i="3"/>
  <c r="J150" i="3"/>
  <c r="O126" i="3"/>
  <c r="N126" i="3"/>
  <c r="L126" i="3"/>
  <c r="K126" i="3"/>
  <c r="J126" i="3"/>
  <c r="O102" i="3"/>
  <c r="N102" i="3"/>
  <c r="M102" i="3"/>
  <c r="L102" i="3"/>
  <c r="K102" i="3"/>
  <c r="J102" i="3"/>
  <c r="J77" i="3"/>
  <c r="K77" i="3"/>
  <c r="L77" i="3"/>
  <c r="M77" i="3"/>
  <c r="N77" i="3"/>
  <c r="O77" i="3"/>
  <c r="J52" i="3"/>
  <c r="K52" i="3"/>
  <c r="L52" i="3"/>
  <c r="N52" i="3"/>
  <c r="O52" i="3"/>
  <c r="J27" i="3"/>
  <c r="K27" i="3"/>
  <c r="L27" i="3"/>
  <c r="M27" i="3"/>
  <c r="N27" i="3"/>
  <c r="O27" i="3"/>
  <c r="C141" i="3"/>
  <c r="E139" i="3"/>
  <c r="D139" i="3"/>
  <c r="C139" i="3"/>
  <c r="E138" i="3"/>
  <c r="D138" i="3"/>
  <c r="C138" i="3"/>
  <c r="E137" i="3"/>
  <c r="D137" i="3"/>
  <c r="C137" i="3"/>
  <c r="E136" i="3"/>
  <c r="D136" i="3"/>
  <c r="C136" i="3"/>
  <c r="E135" i="3"/>
  <c r="D135" i="3"/>
  <c r="C135" i="3"/>
  <c r="E134" i="3"/>
  <c r="D134" i="3"/>
  <c r="C134" i="3"/>
  <c r="E66" i="3"/>
  <c r="E65" i="3"/>
  <c r="E64" i="3"/>
  <c r="E63" i="3"/>
  <c r="E62" i="3"/>
  <c r="E61" i="3"/>
  <c r="D66" i="3"/>
  <c r="D65" i="3"/>
  <c r="D64" i="3"/>
  <c r="D63" i="3"/>
  <c r="D62" i="3"/>
  <c r="D61" i="3"/>
  <c r="C68" i="3"/>
  <c r="C66" i="3"/>
  <c r="C65" i="3"/>
  <c r="C64" i="3"/>
  <c r="C63" i="3"/>
  <c r="C62" i="3"/>
  <c r="C61" i="3"/>
  <c r="L16" i="10" l="1"/>
  <c r="K16" i="10"/>
  <c r="J19" i="10"/>
  <c r="K19" i="10"/>
  <c r="I33" i="10"/>
  <c r="F34" i="10"/>
  <c r="H32" i="10"/>
  <c r="E32" i="10"/>
  <c r="G32" i="10"/>
  <c r="D32" i="10"/>
  <c r="I124" i="3" l="1"/>
  <c r="I125" i="3"/>
  <c r="O149" i="3"/>
  <c r="N149" i="3"/>
  <c r="M149" i="3"/>
  <c r="L149" i="3"/>
  <c r="K149" i="3"/>
  <c r="J149" i="3"/>
  <c r="O125" i="3"/>
  <c r="N125" i="3"/>
  <c r="M125" i="3"/>
  <c r="L125" i="3"/>
  <c r="K125" i="3"/>
  <c r="J125" i="3"/>
  <c r="J101" i="3"/>
  <c r="K101" i="3"/>
  <c r="L101" i="3"/>
  <c r="M101" i="3"/>
  <c r="N101" i="3"/>
  <c r="O101" i="3"/>
  <c r="O100" i="3"/>
  <c r="J100" i="3"/>
  <c r="O76" i="3"/>
  <c r="N76" i="3"/>
  <c r="M76" i="3"/>
  <c r="L76" i="3"/>
  <c r="K76" i="3"/>
  <c r="J76" i="3"/>
  <c r="O51" i="3"/>
  <c r="N51" i="3"/>
  <c r="L51" i="3"/>
  <c r="K51" i="3"/>
  <c r="J51" i="3"/>
  <c r="J26" i="3"/>
  <c r="O26" i="3"/>
  <c r="N26" i="3"/>
  <c r="M26" i="3"/>
  <c r="L26" i="3"/>
  <c r="K26" i="3"/>
  <c r="J25" i="3"/>
  <c r="L21" i="10"/>
  <c r="K21" i="10"/>
  <c r="J21" i="10"/>
  <c r="A1" i="10"/>
  <c r="R123" i="3"/>
  <c r="R105" i="3"/>
  <c r="R106" i="3"/>
  <c r="O74" i="3" l="1"/>
  <c r="O50" i="3" l="1"/>
  <c r="K148" i="3"/>
  <c r="L148" i="3"/>
  <c r="M148" i="3"/>
  <c r="N148" i="3"/>
  <c r="O148" i="3"/>
  <c r="J148" i="3"/>
  <c r="K124" i="3"/>
  <c r="L124" i="3"/>
  <c r="M124" i="3"/>
  <c r="N124" i="3"/>
  <c r="O124" i="3"/>
  <c r="J124" i="3"/>
  <c r="K100" i="3"/>
  <c r="L100" i="3"/>
  <c r="M100" i="3"/>
  <c r="N100" i="3"/>
  <c r="J99" i="3"/>
  <c r="O75" i="3"/>
  <c r="N75" i="3"/>
  <c r="M75" i="3"/>
  <c r="L75" i="3"/>
  <c r="K75" i="3"/>
  <c r="J75" i="3"/>
  <c r="N50" i="3"/>
  <c r="L50" i="3"/>
  <c r="K50" i="3"/>
  <c r="J50" i="3"/>
  <c r="O25" i="3"/>
  <c r="N25" i="3"/>
  <c r="M25" i="3"/>
  <c r="L25" i="3"/>
  <c r="K25" i="3"/>
  <c r="J23" i="3"/>
  <c r="J24" i="3"/>
  <c r="J146" i="3" l="1"/>
  <c r="J147" i="3"/>
  <c r="O48" i="3"/>
  <c r="O49" i="3"/>
  <c r="N48" i="3"/>
  <c r="N49" i="3"/>
  <c r="L48" i="3"/>
  <c r="L49" i="3"/>
  <c r="K48" i="3"/>
  <c r="K49" i="3"/>
  <c r="J48" i="3"/>
  <c r="J49" i="3"/>
  <c r="O23" i="3"/>
  <c r="O24" i="3"/>
  <c r="N23" i="3"/>
  <c r="N24" i="3"/>
  <c r="M23" i="3"/>
  <c r="M24" i="3"/>
  <c r="L23" i="3"/>
  <c r="L24" i="3"/>
  <c r="K23" i="3"/>
  <c r="K24" i="3"/>
  <c r="O73" i="3"/>
  <c r="N73" i="3"/>
  <c r="N74" i="3"/>
  <c r="M73" i="3"/>
  <c r="M74" i="3"/>
  <c r="L73" i="3"/>
  <c r="L74" i="3"/>
  <c r="K73" i="3"/>
  <c r="K74" i="3"/>
  <c r="J73" i="3"/>
  <c r="J74" i="3"/>
  <c r="J22" i="3"/>
  <c r="K123" i="3"/>
  <c r="K147" i="3"/>
  <c r="L147" i="3"/>
  <c r="M147" i="3"/>
  <c r="N147" i="3"/>
  <c r="O147" i="3"/>
  <c r="K99" i="3"/>
  <c r="L99" i="3"/>
  <c r="M99" i="3"/>
  <c r="N99" i="3"/>
  <c r="O99" i="3"/>
  <c r="J97" i="3"/>
  <c r="L123" i="3"/>
  <c r="N123" i="3"/>
  <c r="O123" i="3"/>
  <c r="J123" i="3"/>
  <c r="J121" i="3"/>
  <c r="J122" i="3"/>
  <c r="K98" i="3"/>
  <c r="L98" i="3"/>
  <c r="M98" i="3"/>
  <c r="N98" i="3"/>
  <c r="O98" i="3"/>
  <c r="J98" i="3"/>
  <c r="K122" i="3"/>
  <c r="L122" i="3"/>
  <c r="M122" i="3"/>
  <c r="N122" i="3"/>
  <c r="O122" i="3"/>
  <c r="K146" i="3"/>
  <c r="L146" i="3"/>
  <c r="M146" i="3"/>
  <c r="N146" i="3"/>
  <c r="O146" i="3"/>
  <c r="K145" i="3"/>
  <c r="L145" i="3"/>
  <c r="M145" i="3"/>
  <c r="N145" i="3"/>
  <c r="O145" i="3"/>
  <c r="J145" i="3"/>
  <c r="K144" i="3"/>
  <c r="L144" i="3"/>
  <c r="M144" i="3"/>
  <c r="N144" i="3"/>
  <c r="O144" i="3"/>
  <c r="J144" i="3"/>
  <c r="K121" i="3"/>
  <c r="L121" i="3"/>
  <c r="M121" i="3"/>
  <c r="N121" i="3"/>
  <c r="O121" i="3"/>
  <c r="K120" i="3"/>
  <c r="L120" i="3"/>
  <c r="M120" i="3"/>
  <c r="N120" i="3"/>
  <c r="O120" i="3"/>
  <c r="J120" i="3"/>
  <c r="K97" i="3"/>
  <c r="L97" i="3"/>
  <c r="M97" i="3"/>
  <c r="N97" i="3"/>
  <c r="O97" i="3"/>
  <c r="K96" i="3"/>
  <c r="L96" i="3"/>
  <c r="M96" i="3"/>
  <c r="N96" i="3"/>
  <c r="O96" i="3"/>
  <c r="J96" i="3"/>
  <c r="J71" i="3"/>
  <c r="K71" i="3"/>
  <c r="L71" i="3"/>
  <c r="M71" i="3"/>
  <c r="N71" i="3"/>
  <c r="O71" i="3"/>
  <c r="J72" i="3"/>
  <c r="K72" i="3"/>
  <c r="L72" i="3"/>
  <c r="M72" i="3"/>
  <c r="N72" i="3"/>
  <c r="O72" i="3"/>
  <c r="J46" i="3"/>
  <c r="K46" i="3"/>
  <c r="L46" i="3"/>
  <c r="N46" i="3"/>
  <c r="O46" i="3"/>
  <c r="J47" i="3"/>
  <c r="K47" i="3"/>
  <c r="L47" i="3"/>
  <c r="N47" i="3"/>
  <c r="O47" i="3"/>
  <c r="J21" i="3"/>
  <c r="K21" i="3"/>
  <c r="L21" i="3"/>
  <c r="M21" i="3"/>
  <c r="N21" i="3"/>
  <c r="K22" i="3"/>
  <c r="L22" i="3"/>
  <c r="M22" i="3"/>
  <c r="N22" i="3"/>
  <c r="O22" i="3"/>
  <c r="J113" i="3"/>
  <c r="O112" i="3"/>
  <c r="O111" i="3"/>
  <c r="M95" i="3"/>
  <c r="N90" i="3"/>
  <c r="N87" i="3"/>
  <c r="K143" i="3"/>
  <c r="L143" i="3"/>
  <c r="M143" i="3"/>
  <c r="N143" i="3"/>
  <c r="O143" i="3"/>
  <c r="J143" i="3"/>
  <c r="J142" i="3"/>
  <c r="K119" i="3"/>
  <c r="L119" i="3"/>
  <c r="M119" i="3"/>
  <c r="N119" i="3"/>
  <c r="O119" i="3"/>
  <c r="J119" i="3"/>
  <c r="O70" i="3"/>
  <c r="N70" i="3"/>
  <c r="M70" i="3"/>
  <c r="L70" i="3"/>
  <c r="K70" i="3"/>
  <c r="J70" i="3"/>
  <c r="O45" i="3"/>
  <c r="N45" i="3"/>
  <c r="L45" i="3"/>
  <c r="K45" i="3"/>
  <c r="J45" i="3"/>
  <c r="N20" i="3"/>
  <c r="M20" i="3"/>
  <c r="L20" i="3"/>
  <c r="K20" i="3"/>
  <c r="J20" i="3"/>
  <c r="O21" i="3"/>
  <c r="O142" i="3"/>
  <c r="N142" i="3"/>
  <c r="M142" i="3"/>
  <c r="L142" i="3"/>
  <c r="K142" i="3"/>
  <c r="O118" i="3"/>
  <c r="N118" i="3"/>
  <c r="L118" i="3"/>
  <c r="K118" i="3"/>
  <c r="J118" i="3"/>
  <c r="O94" i="3"/>
  <c r="N94" i="3"/>
  <c r="M94" i="3"/>
  <c r="L94" i="3"/>
  <c r="K94" i="3"/>
  <c r="J94" i="3"/>
  <c r="O69" i="3"/>
  <c r="N69" i="3"/>
  <c r="M69" i="3"/>
  <c r="L69" i="3"/>
  <c r="K69" i="3"/>
  <c r="J69" i="3"/>
  <c r="O44" i="3"/>
  <c r="N44" i="3"/>
  <c r="L44" i="3"/>
  <c r="K44" i="3"/>
  <c r="J44" i="3"/>
  <c r="O19" i="3"/>
  <c r="N19" i="3"/>
  <c r="M19" i="3"/>
  <c r="L19" i="3"/>
  <c r="K19" i="3"/>
  <c r="J19" i="3"/>
  <c r="N93" i="3"/>
  <c r="M93" i="3"/>
  <c r="L93" i="3"/>
  <c r="K93" i="3"/>
  <c r="J93" i="3"/>
  <c r="O93" i="3"/>
  <c r="N117" i="3"/>
  <c r="M117" i="3"/>
  <c r="L117" i="3"/>
  <c r="K117" i="3"/>
  <c r="J117" i="3"/>
  <c r="O117" i="3"/>
  <c r="N141" i="3"/>
  <c r="M141" i="3"/>
  <c r="L141" i="3"/>
  <c r="K141" i="3"/>
  <c r="J141" i="3"/>
  <c r="O141" i="3"/>
  <c r="O68" i="3"/>
  <c r="N68" i="3"/>
  <c r="M68" i="3"/>
  <c r="L68" i="3"/>
  <c r="K68" i="3"/>
  <c r="J68" i="3"/>
  <c r="O43" i="3"/>
  <c r="N43" i="3"/>
  <c r="L43" i="3"/>
  <c r="K43" i="3"/>
  <c r="J43" i="3"/>
  <c r="O42" i="3"/>
  <c r="N42" i="3"/>
  <c r="L42" i="3"/>
  <c r="K42" i="3"/>
  <c r="J42" i="3"/>
  <c r="O18" i="3"/>
  <c r="N18" i="3"/>
  <c r="M18" i="3"/>
  <c r="L18" i="3"/>
  <c r="K18" i="3"/>
  <c r="J18" i="3"/>
  <c r="O17" i="3"/>
  <c r="N17" i="3"/>
  <c r="M17" i="3"/>
  <c r="L17" i="3"/>
  <c r="K17" i="3"/>
  <c r="J17" i="3"/>
  <c r="J92" i="3"/>
  <c r="K92" i="3"/>
  <c r="L92" i="3"/>
  <c r="M92" i="3"/>
  <c r="N92" i="3"/>
  <c r="O92" i="3"/>
  <c r="O116" i="3"/>
  <c r="N116" i="3"/>
  <c r="M116" i="3"/>
  <c r="L116" i="3"/>
  <c r="K116" i="3"/>
  <c r="J116" i="3"/>
  <c r="O140" i="3"/>
  <c r="N140" i="3"/>
  <c r="M140" i="3"/>
  <c r="L140" i="3"/>
  <c r="K140" i="3"/>
  <c r="J140" i="3"/>
  <c r="O67" i="3"/>
  <c r="N67" i="3"/>
  <c r="M67" i="3"/>
  <c r="L67" i="3"/>
  <c r="K67" i="3"/>
  <c r="J67" i="3"/>
  <c r="O115" i="3"/>
  <c r="N115" i="3"/>
  <c r="M115" i="3"/>
  <c r="L115" i="3"/>
  <c r="K115" i="3"/>
  <c r="J115" i="3"/>
  <c r="O91" i="3"/>
  <c r="N91" i="3"/>
  <c r="M91" i="3"/>
  <c r="L91" i="3"/>
  <c r="K91" i="3"/>
  <c r="J91" i="3"/>
  <c r="O139" i="3"/>
  <c r="N139" i="3"/>
  <c r="M139" i="3"/>
  <c r="L139" i="3"/>
  <c r="K139" i="3"/>
  <c r="J139" i="3"/>
  <c r="O66" i="3"/>
  <c r="N66" i="3"/>
  <c r="M66" i="3"/>
  <c r="L66" i="3"/>
  <c r="K66" i="3"/>
  <c r="J66" i="3"/>
  <c r="J41" i="3"/>
  <c r="K41" i="3"/>
  <c r="L41" i="3"/>
  <c r="M41" i="3"/>
  <c r="N41" i="3"/>
  <c r="O41" i="3"/>
  <c r="J16" i="3"/>
  <c r="K16" i="3"/>
  <c r="L16" i="3"/>
  <c r="M16" i="3"/>
  <c r="N16" i="3"/>
  <c r="O138" i="3"/>
  <c r="N138" i="3"/>
  <c r="M138" i="3"/>
  <c r="L138" i="3"/>
  <c r="K138" i="3"/>
  <c r="J138" i="3"/>
  <c r="O114" i="3"/>
  <c r="N114" i="3"/>
  <c r="M114" i="3"/>
  <c r="L114" i="3"/>
  <c r="K114" i="3"/>
  <c r="J114" i="3"/>
  <c r="N65" i="3"/>
  <c r="M65" i="3"/>
  <c r="L65" i="3"/>
  <c r="K65" i="3"/>
  <c r="J65" i="3"/>
  <c r="N40" i="3"/>
  <c r="M40" i="3"/>
  <c r="L40" i="3"/>
  <c r="K40" i="3"/>
  <c r="J40" i="3"/>
  <c r="N15" i="3"/>
  <c r="M15" i="3"/>
  <c r="L15" i="3"/>
  <c r="K15" i="3"/>
  <c r="J15" i="3"/>
  <c r="O16" i="3"/>
  <c r="O89" i="3"/>
  <c r="N89" i="3"/>
  <c r="M89" i="3"/>
  <c r="L89" i="3"/>
  <c r="K89" i="3"/>
  <c r="J89" i="3"/>
  <c r="L63" i="3"/>
  <c r="J38" i="3"/>
  <c r="K38" i="3"/>
  <c r="L38" i="3"/>
  <c r="M38" i="3"/>
  <c r="N38" i="3"/>
  <c r="J39" i="3"/>
  <c r="K39" i="3"/>
  <c r="L39" i="3"/>
  <c r="M39" i="3"/>
  <c r="N39" i="3"/>
  <c r="O40" i="3"/>
  <c r="N14" i="3"/>
  <c r="O14" i="3"/>
  <c r="M14" i="3"/>
  <c r="L14" i="3"/>
  <c r="K14" i="3"/>
  <c r="J14" i="3"/>
  <c r="O88" i="3"/>
  <c r="N88" i="3"/>
  <c r="M88" i="3"/>
  <c r="L88" i="3"/>
  <c r="K88" i="3"/>
  <c r="J88" i="3"/>
  <c r="N62" i="3"/>
  <c r="L62" i="3"/>
  <c r="K62" i="3"/>
  <c r="J62" i="3"/>
  <c r="N13" i="3"/>
  <c r="M13" i="3"/>
  <c r="L13" i="3"/>
  <c r="K13" i="3"/>
  <c r="J13" i="3"/>
  <c r="O37" i="3"/>
  <c r="O12" i="3"/>
  <c r="K111" i="3"/>
  <c r="N37" i="3"/>
  <c r="M37" i="3"/>
  <c r="L37" i="3"/>
  <c r="K37" i="3"/>
  <c r="J37" i="3"/>
  <c r="N12" i="3"/>
  <c r="M12" i="3"/>
  <c r="L12" i="3"/>
  <c r="K12" i="3"/>
  <c r="J12" i="3"/>
  <c r="O86" i="3"/>
  <c r="N86" i="3"/>
  <c r="M86" i="3"/>
  <c r="L86" i="3"/>
  <c r="K86" i="3"/>
  <c r="J86" i="3"/>
  <c r="O110" i="3"/>
  <c r="N110" i="3"/>
  <c r="M110" i="3"/>
  <c r="L110" i="3"/>
  <c r="K110" i="3"/>
  <c r="J110" i="3"/>
  <c r="O134" i="3"/>
  <c r="N134" i="3"/>
  <c r="M134" i="3"/>
  <c r="L134" i="3"/>
  <c r="K134" i="3"/>
  <c r="J134" i="3"/>
  <c r="O61" i="3"/>
  <c r="N61" i="3"/>
  <c r="M61" i="3"/>
  <c r="L61" i="3"/>
  <c r="K61" i="3"/>
  <c r="J61" i="3"/>
  <c r="O36" i="3"/>
  <c r="N36" i="3"/>
  <c r="M36" i="3"/>
  <c r="L36" i="3"/>
  <c r="K36" i="3"/>
  <c r="J36" i="3"/>
  <c r="O11" i="3"/>
  <c r="N11" i="3"/>
  <c r="M11" i="3"/>
  <c r="L11" i="3"/>
  <c r="K11" i="3"/>
  <c r="J11" i="3"/>
  <c r="K133" i="3"/>
  <c r="L133" i="3"/>
  <c r="M133" i="3"/>
  <c r="N133" i="3"/>
  <c r="O133" i="3"/>
  <c r="K132" i="3"/>
  <c r="L132" i="3"/>
  <c r="M132" i="3"/>
  <c r="N132" i="3"/>
  <c r="O132" i="3"/>
  <c r="K131" i="3"/>
  <c r="L131" i="3"/>
  <c r="M131" i="3"/>
  <c r="N131" i="3"/>
  <c r="O131" i="3"/>
  <c r="K130" i="3"/>
  <c r="L130" i="3"/>
  <c r="M130" i="3"/>
  <c r="N130" i="3"/>
  <c r="O130" i="3"/>
  <c r="K129" i="3"/>
  <c r="L129" i="3"/>
  <c r="M129" i="3"/>
  <c r="N129" i="3"/>
  <c r="O129" i="3"/>
  <c r="K128" i="3"/>
  <c r="L128" i="3"/>
  <c r="M128" i="3"/>
  <c r="N128" i="3"/>
  <c r="O128" i="3"/>
  <c r="J133" i="3"/>
  <c r="J132" i="3"/>
  <c r="J131" i="3"/>
  <c r="J130" i="3"/>
  <c r="J129" i="3"/>
  <c r="J128" i="3"/>
  <c r="K109" i="3"/>
  <c r="L109" i="3"/>
  <c r="M109" i="3"/>
  <c r="N109" i="3"/>
  <c r="O109" i="3"/>
  <c r="K108" i="3"/>
  <c r="L108" i="3"/>
  <c r="M108" i="3"/>
  <c r="N108" i="3"/>
  <c r="O108" i="3"/>
  <c r="K107" i="3"/>
  <c r="L107" i="3"/>
  <c r="M107" i="3"/>
  <c r="N107" i="3"/>
  <c r="O107" i="3"/>
  <c r="K106" i="3"/>
  <c r="L106" i="3"/>
  <c r="M106" i="3"/>
  <c r="N106" i="3"/>
  <c r="O106" i="3"/>
  <c r="K105" i="3"/>
  <c r="L105" i="3"/>
  <c r="M105" i="3"/>
  <c r="N105" i="3"/>
  <c r="O105" i="3"/>
  <c r="K104" i="3"/>
  <c r="L104" i="3"/>
  <c r="M104" i="3"/>
  <c r="N104" i="3"/>
  <c r="O104" i="3"/>
  <c r="J109" i="3"/>
  <c r="J108" i="3"/>
  <c r="J107" i="3"/>
  <c r="J106" i="3"/>
  <c r="J105" i="3"/>
  <c r="J104" i="3"/>
  <c r="K85" i="3"/>
  <c r="L85" i="3"/>
  <c r="M85" i="3"/>
  <c r="N85" i="3"/>
  <c r="O85" i="3"/>
  <c r="K84" i="3"/>
  <c r="L84" i="3"/>
  <c r="M84" i="3"/>
  <c r="N84" i="3"/>
  <c r="O84" i="3"/>
  <c r="K83" i="3"/>
  <c r="L83" i="3"/>
  <c r="M83" i="3"/>
  <c r="N83" i="3"/>
  <c r="O83" i="3"/>
  <c r="K82" i="3"/>
  <c r="L82" i="3"/>
  <c r="M82" i="3"/>
  <c r="N82" i="3"/>
  <c r="O82" i="3"/>
  <c r="K81" i="3"/>
  <c r="L81" i="3"/>
  <c r="M81" i="3"/>
  <c r="N81" i="3"/>
  <c r="O81" i="3"/>
  <c r="J85" i="3"/>
  <c r="J84" i="3"/>
  <c r="J83" i="3"/>
  <c r="J82" i="3"/>
  <c r="J81" i="3"/>
  <c r="K80" i="3"/>
  <c r="L80" i="3"/>
  <c r="M80" i="3"/>
  <c r="N80" i="3"/>
  <c r="O80" i="3"/>
  <c r="J80" i="3"/>
  <c r="O57" i="3"/>
  <c r="O58" i="3"/>
  <c r="O59" i="3"/>
  <c r="O60" i="3"/>
  <c r="N57" i="3"/>
  <c r="N58" i="3"/>
  <c r="N59" i="3"/>
  <c r="N60" i="3"/>
  <c r="M57" i="3"/>
  <c r="M58" i="3"/>
  <c r="M59" i="3"/>
  <c r="M60" i="3"/>
  <c r="L57" i="3"/>
  <c r="L58" i="3"/>
  <c r="L59" i="3"/>
  <c r="L60" i="3"/>
  <c r="K57" i="3"/>
  <c r="K58" i="3"/>
  <c r="K59" i="3"/>
  <c r="K60" i="3"/>
  <c r="J57" i="3"/>
  <c r="J58" i="3"/>
  <c r="J59" i="3"/>
  <c r="J60" i="3"/>
  <c r="K56" i="3"/>
  <c r="L56" i="3"/>
  <c r="M56" i="3"/>
  <c r="N56" i="3"/>
  <c r="O56" i="3"/>
  <c r="J56" i="3"/>
  <c r="O32" i="3"/>
  <c r="O33" i="3"/>
  <c r="O34" i="3"/>
  <c r="O35" i="3"/>
  <c r="N32" i="3"/>
  <c r="N33" i="3"/>
  <c r="N34" i="3"/>
  <c r="N35" i="3"/>
  <c r="M32" i="3"/>
  <c r="M33" i="3"/>
  <c r="M34" i="3"/>
  <c r="M35" i="3"/>
  <c r="L32" i="3"/>
  <c r="L33" i="3"/>
  <c r="L34" i="3"/>
  <c r="L35" i="3"/>
  <c r="K32" i="3"/>
  <c r="K33" i="3"/>
  <c r="K34" i="3"/>
  <c r="K35" i="3"/>
  <c r="K31" i="3"/>
  <c r="L31" i="3"/>
  <c r="M31" i="3"/>
  <c r="N31" i="3"/>
  <c r="O31" i="3"/>
  <c r="J32" i="3"/>
  <c r="J33" i="3"/>
  <c r="J34" i="3"/>
  <c r="J35" i="3"/>
  <c r="J31" i="3"/>
  <c r="O7" i="3"/>
  <c r="O8" i="3"/>
  <c r="O9" i="3"/>
  <c r="O10" i="3"/>
  <c r="O6" i="3"/>
  <c r="N7" i="3"/>
  <c r="N8" i="3"/>
  <c r="N9" i="3"/>
  <c r="N10" i="3"/>
  <c r="M7" i="3"/>
  <c r="M8" i="3"/>
  <c r="M9" i="3"/>
  <c r="M10" i="3"/>
  <c r="L7" i="3"/>
  <c r="L8" i="3"/>
  <c r="L9" i="3"/>
  <c r="L10" i="3"/>
  <c r="K7" i="3"/>
  <c r="K8" i="3"/>
  <c r="K9" i="3"/>
  <c r="K10" i="3"/>
  <c r="L6" i="3"/>
  <c r="M6" i="3"/>
  <c r="N6" i="3"/>
  <c r="K6" i="3"/>
  <c r="J7" i="3"/>
  <c r="J8" i="3"/>
  <c r="J9" i="3"/>
  <c r="J10" i="3"/>
  <c r="J6" i="3"/>
  <c r="M62" i="3"/>
  <c r="N111" i="3" l="1"/>
  <c r="M111" i="3"/>
  <c r="L111" i="3"/>
  <c r="J111" i="3"/>
  <c r="O90" i="3"/>
  <c r="O113" i="3"/>
  <c r="L113" i="3"/>
  <c r="N113" i="3"/>
  <c r="O95" i="3"/>
  <c r="N95" i="3"/>
  <c r="O20" i="3"/>
  <c r="J95" i="3"/>
  <c r="O136" i="3"/>
  <c r="N64" i="3"/>
  <c r="N137" i="3"/>
  <c r="M90" i="3"/>
  <c r="K95" i="3"/>
  <c r="K90" i="3"/>
  <c r="K113" i="3"/>
  <c r="J90" i="3"/>
  <c r="M113" i="3"/>
  <c r="L90" i="3"/>
  <c r="J63" i="3"/>
  <c r="O13" i="3"/>
  <c r="M63" i="3"/>
  <c r="L64" i="3"/>
  <c r="N112" i="3"/>
  <c r="O15" i="3"/>
  <c r="M87" i="3"/>
  <c r="K87" i="3"/>
  <c r="O87" i="3"/>
  <c r="O39" i="3"/>
  <c r="J64" i="3"/>
  <c r="L112" i="3"/>
  <c r="L87" i="3"/>
  <c r="J87" i="3"/>
  <c r="M112" i="3"/>
  <c r="K112" i="3"/>
  <c r="O38" i="3"/>
  <c r="J112" i="3"/>
  <c r="M64" i="3"/>
  <c r="K63" i="3"/>
  <c r="N63" i="3"/>
  <c r="J135" i="3"/>
  <c r="K64" i="3"/>
  <c r="O62" i="3"/>
  <c r="L95" i="3"/>
  <c r="N136" i="3" l="1"/>
  <c r="L136" i="3"/>
  <c r="M136" i="3"/>
  <c r="J136" i="3"/>
  <c r="K136" i="3"/>
  <c r="J137" i="3"/>
  <c r="M137" i="3"/>
  <c r="K137" i="3"/>
  <c r="L137" i="3"/>
  <c r="O137" i="3"/>
  <c r="N135" i="3"/>
  <c r="O135" i="3"/>
  <c r="L135" i="3"/>
  <c r="O63" i="3"/>
  <c r="O65" i="3"/>
  <c r="O64" i="3"/>
  <c r="M135" i="3"/>
  <c r="K135" i="3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/>
  </authors>
  <commentList>
    <comment ref="F51" authorId="0" shapeId="2049" xr:uid="{1A3B6F37-BFD1-40EF-8E5E-118C23BA9C6E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6</xdr:col>
                <xdr:colOff>142875</xdr:colOff>
                <xdr:row>49</xdr:row>
                <xdr:rowOff>47625</xdr:rowOff>
              </from>
              <to>
                <xdr:col>12</xdr:col>
                <xdr:colOff>47625</xdr:colOff>
                <xdr:row>53</xdr:row>
                <xdr:rowOff>104775</xdr:rowOff>
              </to>
            </anchor>
          </commentPr>
        </mc:Fallback>
      </mc:AlternateContent>
    </comment>
    <comment ref="F52" authorId="0" shapeId="2050" xr:uid="{862C9834-9457-46FB-B22C-B3FF1404AEB9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6</xdr:col>
                <xdr:colOff>142875</xdr:colOff>
                <xdr:row>50</xdr:row>
                <xdr:rowOff>47625</xdr:rowOff>
              </from>
              <to>
                <xdr:col>12</xdr:col>
                <xdr:colOff>47625</xdr:colOff>
                <xdr:row>54</xdr:row>
                <xdr:rowOff>104775</xdr:rowOff>
              </to>
            </anchor>
          </commentPr>
        </mc:Fallback>
      </mc:AlternateContent>
    </comment>
    <comment ref="F125" authorId="0" shapeId="2051" xr:uid="{4071E1CC-2857-4F97-B2FD-2C8F3BE3AB26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6</xdr:col>
                <xdr:colOff>142875</xdr:colOff>
                <xdr:row>123</xdr:row>
                <xdr:rowOff>66675</xdr:rowOff>
              </from>
              <to>
                <xdr:col>12</xdr:col>
                <xdr:colOff>47625</xdr:colOff>
                <xdr:row>127</xdr:row>
                <xdr:rowOff>123825</xdr:rowOff>
              </to>
            </anchor>
          </commentPr>
        </mc:Fallback>
      </mc:AlternateContent>
    </comment>
    <comment ref="F126" authorId="0" shapeId="2052" xr:uid="{49367EE8-94C5-43A7-BC1E-CF75359FCD7A}">
      <text>
        <r>
          <rPr>
            <sz val="11"/>
            <color indexed="8"/>
            <rFont val="Calibri"/>
            <family val="2"/>
            <scheme val="minor"/>
          </rPr>
          <t>Stato dell'osservazione: Il dato non raggiunge la metà della cifra minima considerata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6</xdr:col>
                <xdr:colOff>142875</xdr:colOff>
                <xdr:row>124</xdr:row>
                <xdr:rowOff>66675</xdr:rowOff>
              </from>
              <to>
                <xdr:col>12</xdr:col>
                <xdr:colOff>47625</xdr:colOff>
                <xdr:row>128</xdr:row>
                <xdr:rowOff>123825</xdr:rowOff>
              </to>
            </anchor>
          </commentPr>
        </mc:Fallback>
      </mc:AlternateContent>
    </comment>
  </commentList>
</comments>
</file>

<file path=xl/comments2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/>
  </authors>
  <commentList>
    <comment ref="E9" authorId="0" shapeId="3073" xr:uid="{8E1C3942-A9AA-A841-AEDD-92ADEDFB464D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5</xdr:col>
                <xdr:colOff>190500</xdr:colOff>
                <xdr:row>7</xdr:row>
                <xdr:rowOff>57150</xdr:rowOff>
              </from>
              <to>
                <xdr:col>6</xdr:col>
                <xdr:colOff>685800</xdr:colOff>
                <xdr:row>12</xdr:row>
                <xdr:rowOff>38100</xdr:rowOff>
              </to>
            </anchor>
          </commentPr>
        </mc:Fallback>
      </mc:AlternateContent>
    </comment>
    <comment ref="H9" authorId="0" shapeId="3074" xr:uid="{42F228FD-8152-294D-B413-FCAFD4C9A060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7</xdr:row>
                <xdr:rowOff>57150</xdr:rowOff>
              </from>
              <to>
                <xdr:col>9</xdr:col>
                <xdr:colOff>628650</xdr:colOff>
                <xdr:row>12</xdr:row>
                <xdr:rowOff>38100</xdr:rowOff>
              </to>
            </anchor>
          </commentPr>
        </mc:Fallback>
      </mc:AlternateContent>
    </comment>
    <comment ref="H11" authorId="0" shapeId="3075" xr:uid="{7C449781-0CB8-FB44-9A72-ABA3BA14D1E6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9</xdr:row>
                <xdr:rowOff>57150</xdr:rowOff>
              </from>
              <to>
                <xdr:col>9</xdr:col>
                <xdr:colOff>628650</xdr:colOff>
                <xdr:row>14</xdr:row>
                <xdr:rowOff>38100</xdr:rowOff>
              </to>
            </anchor>
          </commentPr>
        </mc:Fallback>
      </mc:AlternateContent>
    </comment>
    <comment ref="H12" authorId="0" shapeId="3076" xr:uid="{A1214414-F26D-7444-BE08-B35B50B56B70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10</xdr:row>
                <xdr:rowOff>57150</xdr:rowOff>
              </from>
              <to>
                <xdr:col>9</xdr:col>
                <xdr:colOff>628650</xdr:colOff>
                <xdr:row>15</xdr:row>
                <xdr:rowOff>38100</xdr:rowOff>
              </to>
            </anchor>
          </commentPr>
        </mc:Fallback>
      </mc:AlternateContent>
    </comment>
    <comment ref="D14" authorId="0" shapeId="3077" xr:uid="{64FFFFF9-FB43-6F4A-A739-CD35CAAA154C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4</xdr:col>
                <xdr:colOff>190500</xdr:colOff>
                <xdr:row>12</xdr:row>
                <xdr:rowOff>57150</xdr:rowOff>
              </from>
              <to>
                <xdr:col>5</xdr:col>
                <xdr:colOff>685800</xdr:colOff>
                <xdr:row>16</xdr:row>
                <xdr:rowOff>152400</xdr:rowOff>
              </to>
            </anchor>
          </commentPr>
        </mc:Fallback>
      </mc:AlternateContent>
    </comment>
    <comment ref="H14" authorId="0" shapeId="3078" xr:uid="{A6C84CE7-CAEB-4C4B-9B2D-05F55E25E87C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12</xdr:row>
                <xdr:rowOff>57150</xdr:rowOff>
              </from>
              <to>
                <xdr:col>9</xdr:col>
                <xdr:colOff>628650</xdr:colOff>
                <xdr:row>16</xdr:row>
                <xdr:rowOff>152400</xdr:rowOff>
              </to>
            </anchor>
          </commentPr>
        </mc:Fallback>
      </mc:AlternateContent>
    </comment>
    <comment ref="H19" authorId="0" shapeId="3079" xr:uid="{33609DC1-0DF1-4243-AF0F-E6D4D13FF2D2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16</xdr:row>
                <xdr:rowOff>171450</xdr:rowOff>
              </from>
              <to>
                <xdr:col>9</xdr:col>
                <xdr:colOff>628650</xdr:colOff>
                <xdr:row>20</xdr:row>
                <xdr:rowOff>76200</xdr:rowOff>
              </to>
            </anchor>
          </commentPr>
        </mc:Fallback>
      </mc:AlternateContent>
    </comment>
    <comment ref="E20" authorId="0" shapeId="3080" xr:uid="{73FA0FEE-561C-BD4C-A02A-DF5CF5084F12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5</xdr:col>
                <xdr:colOff>190500</xdr:colOff>
                <xdr:row>17</xdr:row>
                <xdr:rowOff>95250</xdr:rowOff>
              </from>
              <to>
                <xdr:col>6</xdr:col>
                <xdr:colOff>685800</xdr:colOff>
                <xdr:row>20</xdr:row>
                <xdr:rowOff>247650</xdr:rowOff>
              </to>
            </anchor>
          </commentPr>
        </mc:Fallback>
      </mc:AlternateContent>
    </comment>
    <comment ref="H27" authorId="0" shapeId="3081" xr:uid="{AE0981CA-9337-6C4A-A053-7CD0CB02B320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8</xdr:col>
                <xdr:colOff>133350</xdr:colOff>
                <xdr:row>21</xdr:row>
                <xdr:rowOff>133350</xdr:rowOff>
              </from>
              <to>
                <xdr:col>9</xdr:col>
                <xdr:colOff>628650</xdr:colOff>
                <xdr:row>24</xdr:row>
                <xdr:rowOff>114300</xdr:rowOff>
              </to>
            </anchor>
          </commentPr>
        </mc:Fallback>
      </mc:AlternateContent>
    </comment>
    <comment ref="E28" authorId="0" shapeId="3082" xr:uid="{ED5910B8-A1D7-3B4D-B986-2439975F65D3}">
      <text>
        <r>
          <rPr>
            <sz val="10"/>
            <color rgb="FF000000"/>
            <rFont val="Tahoma"/>
            <family val="2"/>
          </rPr>
          <t xml:space="preserve">0: il dato non raggiunge la metà della cifra minima considerata </t>
        </r>
      </text>
      <mc:AlternateContent xmlns:mc="http://schemas.openxmlformats.org/markup-compatibility/2006">
        <mc:Choice Requires="v"/>
        <mc:Fallback>
          <commentPr locked="0" defaultSize="0" autoFill="0" autoLine="0" lockText="0">
            <anchor>
              <from>
                <xdr:col>5</xdr:col>
                <xdr:colOff>190500</xdr:colOff>
                <xdr:row>21</xdr:row>
                <xdr:rowOff>323850</xdr:rowOff>
              </from>
              <to>
                <xdr:col>6</xdr:col>
                <xdr:colOff>685800</xdr:colOff>
                <xdr:row>25</xdr:row>
                <xdr:rowOff>114300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<sst xmlns="http://purl.oclc.org/ooxml/spreadsheetml/main" count="155" uniqueCount="68">
  <si>
    <t>Aereo</t>
  </si>
  <si>
    <t>Treno</t>
  </si>
  <si>
    <t>Nave</t>
  </si>
  <si>
    <t>Auto</t>
  </si>
  <si>
    <t>Altro</t>
  </si>
  <si>
    <t>Tipologia del viaggio</t>
  </si>
  <si>
    <t>Anno</t>
  </si>
  <si>
    <r>
      <t>Auto</t>
    </r>
    <r>
      <rPr>
        <b/>
        <vertAlign val="superscript"/>
        <sz val="10"/>
        <rFont val="Times New Roman"/>
        <family val="1"/>
      </rPr>
      <t>a</t>
    </r>
  </si>
  <si>
    <r>
      <t>Nave</t>
    </r>
    <r>
      <rPr>
        <b/>
        <vertAlign val="superscript"/>
        <sz val="10"/>
        <rFont val="Times New Roman"/>
        <family val="1"/>
      </rPr>
      <t>b</t>
    </r>
  </si>
  <si>
    <r>
      <t>Altro</t>
    </r>
    <r>
      <rPr>
        <b/>
        <vertAlign val="superscript"/>
        <sz val="10"/>
        <rFont val="Times New Roman"/>
        <family val="1"/>
      </rPr>
      <t>c</t>
    </r>
  </si>
  <si>
    <t>TOTALE</t>
  </si>
  <si>
    <t>migliaia</t>
  </si>
  <si>
    <t>Vacanza</t>
  </si>
  <si>
    <t>Lavoro</t>
  </si>
  <si>
    <t>Totale viaggi</t>
  </si>
  <si>
    <t>variazione anno per anno</t>
  </si>
  <si>
    <t>incidenza su totale</t>
  </si>
  <si>
    <t>Tabella  Viaggi solo in Italia dei residenti distinti per principale mezzo utilizzato e tipologia del viaggio</t>
  </si>
  <si>
    <t>Fonte: Elaborazione ISPRA su dati ISTAT - Indagine multiscopo "Viaggi e vacanze"</t>
  </si>
  <si>
    <t xml:space="preserve">.. </t>
  </si>
  <si>
    <r>
      <t>69</t>
    </r>
    <r>
      <rPr>
        <vertAlign val="superscript"/>
        <sz val="10"/>
        <rFont val="Arial"/>
        <family val="2"/>
      </rPr>
      <t>e</t>
    </r>
  </si>
  <si>
    <t>..</t>
  </si>
  <si>
    <r>
      <t>106</t>
    </r>
    <r>
      <rPr>
        <vertAlign val="superscript"/>
        <sz val="10"/>
        <rFont val="Arial"/>
        <family val="2"/>
      </rPr>
      <t>e</t>
    </r>
  </si>
  <si>
    <t>&lt;?xml version="1.0" encoding="utf-16"?&gt;&lt;WebTableParameter xmlns:xsd="http://www.w3.org/2001/XMLSchema" xmlns:xsi="http://www.w3.org/2001/XMLSchema-instance" xmlns="http://stats.oecd.org/OECDStatWS/2004/03/01/"&gt;&lt;DataTable Code="DCCV_VIAGGI_CHARACT_CAPI" Ha</t>
  </si>
  <si>
    <t>Dataset:Viaggi e loro caratteristiche</t>
  </si>
  <si>
    <t>Tipo Dato</t>
  </si>
  <si>
    <t>viaggi (migliaia)</t>
  </si>
  <si>
    <t>Territorio di residenza</t>
  </si>
  <si>
    <t>Italia</t>
  </si>
  <si>
    <t>Seleziona periodo</t>
  </si>
  <si>
    <t>2021</t>
  </si>
  <si>
    <t>2022</t>
  </si>
  <si>
    <t>Tipo di viaggio</t>
  </si>
  <si>
    <t>viaggio di vacanza</t>
  </si>
  <si>
    <t>viaggio di lavoro</t>
  </si>
  <si>
    <t>tutti i tipi di viaggio</t>
  </si>
  <si>
    <t>Destinazione principale</t>
  </si>
  <si>
    <t>Mezzo di trasporto prevalente</t>
  </si>
  <si>
    <t/>
  </si>
  <si>
    <t>Paesi esteri</t>
  </si>
  <si>
    <t>aereo</t>
  </si>
  <si>
    <t>treno</t>
  </si>
  <si>
    <t>auto</t>
  </si>
  <si>
    <t>nave</t>
  </si>
  <si>
    <t>pullman</t>
  </si>
  <si>
    <t>camper, autocaravan</t>
  </si>
  <si>
    <t>mezzi non specificati</t>
  </si>
  <si>
    <t>tutte le voci</t>
  </si>
  <si>
    <t>Totale</t>
  </si>
  <si>
    <t>Dati estratti il 26 Sep 2023 10:59 UTC (GMT) da I.Stat</t>
  </si>
  <si>
    <t>Legend:</t>
  </si>
  <si>
    <t>0:</t>
  </si>
  <si>
    <t>il dato non raggiunge la metà della cifra minima considerata</t>
  </si>
  <si>
    <r>
      <t>503</t>
    </r>
    <r>
      <rPr>
        <vertAlign val="superscript"/>
        <sz val="10"/>
        <rFont val="Arial"/>
        <family val="2"/>
      </rPr>
      <t>e</t>
    </r>
  </si>
  <si>
    <r>
      <t>933</t>
    </r>
    <r>
      <rPr>
        <vertAlign val="superscript"/>
        <sz val="10"/>
        <rFont val="Arial"/>
        <family val="2"/>
      </rPr>
      <t>d</t>
    </r>
  </si>
  <si>
    <r>
      <t>633</t>
    </r>
    <r>
      <rPr>
        <vertAlign val="superscript"/>
        <sz val="10"/>
        <rFont val="Arial"/>
        <family val="2"/>
      </rPr>
      <t>e</t>
    </r>
  </si>
  <si>
    <r>
      <t>457</t>
    </r>
    <r>
      <rPr>
        <vertAlign val="superscript"/>
        <sz val="10"/>
        <rFont val="Arial"/>
        <family val="2"/>
      </rPr>
      <t>d</t>
    </r>
  </si>
  <si>
    <r>
      <t>153</t>
    </r>
    <r>
      <rPr>
        <vertAlign val="superscript"/>
        <sz val="10"/>
        <rFont val="Arial"/>
        <family val="2"/>
      </rPr>
      <t>e</t>
    </r>
  </si>
  <si>
    <r>
      <t>52</t>
    </r>
    <r>
      <rPr>
        <vertAlign val="superscript"/>
        <sz val="10"/>
        <rFont val="Arial"/>
        <family val="2"/>
      </rPr>
      <t>e</t>
    </r>
  </si>
  <si>
    <r>
      <t>57</t>
    </r>
    <r>
      <rPr>
        <vertAlign val="superscript"/>
        <sz val="10"/>
        <rFont val="Arial"/>
        <family val="2"/>
      </rPr>
      <t>e</t>
    </r>
  </si>
  <si>
    <r>
      <t>33</t>
    </r>
    <r>
      <rPr>
        <vertAlign val="superscript"/>
        <sz val="10"/>
        <rFont val="Arial"/>
        <family val="2"/>
      </rPr>
      <t>e</t>
    </r>
  </si>
  <si>
    <r>
      <t>267</t>
    </r>
    <r>
      <rPr>
        <vertAlign val="superscript"/>
        <sz val="10"/>
        <rFont val="Arial"/>
        <family val="2"/>
      </rPr>
      <t>d</t>
    </r>
  </si>
  <si>
    <r>
      <t>447</t>
    </r>
    <r>
      <rPr>
        <vertAlign val="superscript"/>
        <sz val="10"/>
        <rFont val="Arial"/>
        <family val="2"/>
      </rPr>
      <t>d</t>
    </r>
  </si>
  <si>
    <r>
      <t>140</t>
    </r>
    <r>
      <rPr>
        <vertAlign val="superscript"/>
        <sz val="10"/>
        <rFont val="Arial"/>
        <family val="2"/>
      </rPr>
      <t>e</t>
    </r>
  </si>
  <si>
    <t>978d</t>
  </si>
  <si>
    <t>901d</t>
  </si>
  <si>
    <t>-</t>
  </si>
  <si>
    <t>Figura 3: Distribuzione percentuale dei viaggi effettuati solo in Italia dai residenti, per principale mezzo utilizzato e per tipologia di viaggio (2023)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</si>
</sst>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rgb="FF000000"/>
      <name val="Tahoma"/>
      <family val="2"/>
    </font>
    <font>
      <b/>
      <u/>
      <sz val="9"/>
      <color indexed="18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u/>
      <sz val="8"/>
      <name val="Verdana"/>
      <family val="2"/>
    </font>
    <font>
      <sz val="14"/>
      <name val="Verdana"/>
      <family val="2"/>
    </font>
    <font>
      <b/>
      <sz val="14"/>
      <color indexed="10"/>
      <name val="Courier New"/>
      <family val="3"/>
    </font>
    <font>
      <sz val="14"/>
      <name val="Arial"/>
      <family val="2"/>
    </font>
    <font>
      <u/>
      <sz val="14"/>
      <name val="Verdana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  <bgColor indexed="9"/>
      </patternFill>
    </fill>
    <fill>
      <patternFill patternType="mediumGray">
        <fgColor indexed="22"/>
        <bgColor rgb="FF00B0F0"/>
      </patternFill>
    </fill>
    <fill>
      <patternFill patternType="solid">
        <fgColor indexed="27"/>
        <bgColor indexed="64"/>
      </patternFill>
    </fill>
  </fills>
  <borders count="2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rgb="FFC0C0C0"/>
      </start>
      <end style="thin">
        <color rgb="FFC0C0C0"/>
      </end>
      <top style="thin">
        <color rgb="FFC0C0C0"/>
      </top>
      <bottom style="thin">
        <color rgb="FFC0C0C0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22"/>
      </start>
      <end/>
      <top style="thin">
        <color indexed="22"/>
      </top>
      <bottom style="thin">
        <color indexed="22"/>
      </bottom>
      <diagonal/>
    </border>
    <border>
      <start/>
      <end/>
      <top style="thin">
        <color indexed="22"/>
      </top>
      <bottom style="thin">
        <color indexed="22"/>
      </bottom>
      <diagonal/>
    </border>
    <border>
      <start/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/>
      <diagonal/>
    </border>
    <border>
      <start style="thin">
        <color indexed="22"/>
      </start>
      <end style="thin">
        <color indexed="22"/>
      </end>
      <top/>
      <bottom/>
      <diagonal/>
    </border>
    <border>
      <start style="thin">
        <color indexed="22"/>
      </start>
      <end style="thin">
        <color indexed="22"/>
      </end>
      <top/>
      <bottom style="thin">
        <color indexed="2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/>
    <xf numFmtId="164" fontId="0" fillId="0" borderId="0" xfId="0" applyNumberFormat="1"/>
    <xf numFmtId="164" fontId="5" fillId="0" borderId="0" xfId="0" applyNumberFormat="1" applyFont="1"/>
    <xf numFmtId="164" fontId="0" fillId="0" borderId="1" xfId="0" applyNumberFormat="1" applyBorder="1"/>
    <xf numFmtId="0" fontId="0" fillId="0" borderId="1" xfId="0" applyBorder="1"/>
    <xf numFmtId="164" fontId="5" fillId="0" borderId="1" xfId="0" applyNumberFormat="1" applyFont="1" applyBorder="1"/>
    <xf numFmtId="0" fontId="5" fillId="0" borderId="1" xfId="0" applyFont="1" applyBorder="1"/>
    <xf numFmtId="0" fontId="5" fillId="0" borderId="0" xfId="0" applyFont="1" applyAlignment="1">
      <alignment horizontal="left" vertical="top" wrapText="1"/>
    </xf>
    <xf numFmtId="165" fontId="5" fillId="0" borderId="0" xfId="0" applyNumberFormat="1" applyFont="1"/>
    <xf numFmtId="165" fontId="0" fillId="0" borderId="0" xfId="0" applyNumberFormat="1"/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3" fontId="0" fillId="0" borderId="1" xfId="0" applyNumberFormat="1" applyBorder="1"/>
    <xf numFmtId="3" fontId="9" fillId="0" borderId="1" xfId="0" applyNumberFormat="1" applyFont="1" applyBorder="1"/>
    <xf numFmtId="3" fontId="0" fillId="0" borderId="0" xfId="0" applyNumberFormat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3" fontId="9" fillId="3" borderId="1" xfId="0" applyNumberFormat="1" applyFont="1" applyFill="1" applyBorder="1"/>
    <xf numFmtId="3" fontId="1" fillId="3" borderId="1" xfId="0" applyNumberFormat="1" applyFont="1" applyFill="1" applyBorder="1"/>
    <xf numFmtId="3" fontId="1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3" fontId="0" fillId="0" borderId="5" xfId="0" applyNumberForma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/>
    </xf>
    <xf numFmtId="3" fontId="0" fillId="0" borderId="8" xfId="0" applyNumberFormat="1" applyBorder="1"/>
    <xf numFmtId="0" fontId="1" fillId="3" borderId="0" xfId="0" applyFont="1" applyFill="1" applyAlignment="1">
      <alignment horizontal="center"/>
    </xf>
    <xf numFmtId="3" fontId="9" fillId="0" borderId="0" xfId="0" applyNumberFormat="1" applyFont="1"/>
    <xf numFmtId="3" fontId="1" fillId="0" borderId="0" xfId="0" applyNumberFormat="1" applyFont="1" applyAlignment="1">
      <alignment horizontal="right"/>
    </xf>
    <xf numFmtId="3" fontId="6" fillId="0" borderId="5" xfId="0" applyNumberFormat="1" applyFont="1" applyBorder="1"/>
    <xf numFmtId="0" fontId="1" fillId="3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5" fillId="0" borderId="7" xfId="0" applyNumberFormat="1" applyFont="1" applyBorder="1"/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1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0" fillId="0" borderId="12" xfId="0" applyBorder="1"/>
    <xf numFmtId="0" fontId="1" fillId="0" borderId="0" xfId="0" applyFont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3" fontId="1" fillId="0" borderId="1" xfId="1" applyNumberFormat="1" applyFont="1" applyFill="1" applyBorder="1"/>
    <xf numFmtId="0" fontId="9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3" fontId="9" fillId="0" borderId="0" xfId="1" applyNumberFormat="1" applyFont="1" applyFill="1" applyBorder="1"/>
    <xf numFmtId="3" fontId="1" fillId="0" borderId="0" xfId="1" applyNumberFormat="1" applyFont="1" applyFill="1" applyBorder="1"/>
    <xf numFmtId="9" fontId="5" fillId="0" borderId="0" xfId="0" applyNumberFormat="1" applyFont="1"/>
    <xf numFmtId="0" fontId="6" fillId="0" borderId="14" xfId="0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0" fontId="7" fillId="0" borderId="16" xfId="2" applyFont="1" applyBorder="1"/>
    <xf numFmtId="0" fontId="1" fillId="0" borderId="0" xfId="2"/>
    <xf numFmtId="0" fontId="1" fillId="5" borderId="0" xfId="2" applyFill="1"/>
    <xf numFmtId="0" fontId="12" fillId="0" borderId="16" xfId="2" applyFont="1" applyBorder="1" applyAlignment="1">
      <alignment horizontal="left" wrapText="1"/>
    </xf>
    <xf numFmtId="0" fontId="13" fillId="6" borderId="17" xfId="2" applyFont="1" applyFill="1" applyBorder="1" applyAlignment="1">
      <alignment horizontal="right" vertical="top" wrapText="1"/>
    </xf>
    <xf numFmtId="0" fontId="13" fillId="6" borderId="18" xfId="2" applyFont="1" applyFill="1" applyBorder="1" applyAlignment="1">
      <alignment horizontal="right" vertical="top" wrapText="1"/>
    </xf>
    <xf numFmtId="0" fontId="13" fillId="6" borderId="19" xfId="2" applyFont="1" applyFill="1" applyBorder="1" applyAlignment="1">
      <alignment horizontal="right" vertical="top" wrapText="1"/>
    </xf>
    <xf numFmtId="0" fontId="14" fillId="6" borderId="17" xfId="2" applyFont="1" applyFill="1" applyBorder="1" applyAlignment="1">
      <alignment vertical="top" wrapText="1"/>
    </xf>
    <xf numFmtId="0" fontId="14" fillId="6" borderId="18" xfId="2" applyFont="1" applyFill="1" applyBorder="1" applyAlignment="1">
      <alignment vertical="top" wrapText="1"/>
    </xf>
    <xf numFmtId="0" fontId="14" fillId="5" borderId="18" xfId="2" applyFont="1" applyFill="1" applyBorder="1" applyAlignment="1">
      <alignment vertical="top" wrapText="1"/>
    </xf>
    <xf numFmtId="0" fontId="14" fillId="5" borderId="19" xfId="2" applyFont="1" applyFill="1" applyBorder="1" applyAlignment="1">
      <alignment vertical="top" wrapText="1"/>
    </xf>
    <xf numFmtId="0" fontId="13" fillId="7" borderId="17" xfId="2" applyFont="1" applyFill="1" applyBorder="1" applyAlignment="1">
      <alignment horizontal="right" vertical="center" wrapText="1"/>
    </xf>
    <xf numFmtId="0" fontId="13" fillId="7" borderId="18" xfId="2" applyFont="1" applyFill="1" applyBorder="1" applyAlignment="1">
      <alignment horizontal="right" vertical="center" wrapText="1"/>
    </xf>
    <xf numFmtId="0" fontId="13" fillId="7" borderId="19" xfId="2" applyFont="1" applyFill="1" applyBorder="1" applyAlignment="1">
      <alignment horizontal="right" vertical="center" wrapText="1"/>
    </xf>
    <xf numFmtId="0" fontId="14" fillId="7" borderId="17" xfId="2" applyFont="1" applyFill="1" applyBorder="1" applyAlignment="1">
      <alignment horizontal="centerContinuous" vertical="top" wrapText="1"/>
    </xf>
    <xf numFmtId="0" fontId="14" fillId="7" borderId="18" xfId="2" applyFont="1" applyFill="1" applyBorder="1" applyAlignment="1">
      <alignment horizontal="centerContinuous" vertical="top" wrapText="1"/>
    </xf>
    <xf numFmtId="0" fontId="14" fillId="7" borderId="19" xfId="2" applyFont="1" applyFill="1" applyBorder="1" applyAlignment="1">
      <alignment horizontal="centerContinuous" vertical="top" wrapText="1"/>
    </xf>
    <xf numFmtId="0" fontId="14" fillId="5" borderId="17" xfId="2" applyFont="1" applyFill="1" applyBorder="1" applyAlignment="1">
      <alignment horizontal="centerContinuous" vertical="top" wrapText="1"/>
    </xf>
    <xf numFmtId="0" fontId="14" fillId="5" borderId="18" xfId="2" applyFont="1" applyFill="1" applyBorder="1" applyAlignment="1">
      <alignment horizontal="centerContinuous" vertical="top" wrapText="1"/>
    </xf>
    <xf numFmtId="0" fontId="14" fillId="5" borderId="19" xfId="2" applyFont="1" applyFill="1" applyBorder="1" applyAlignment="1">
      <alignment horizontal="centerContinuous" vertical="top" wrapText="1"/>
    </xf>
    <xf numFmtId="0" fontId="14" fillId="7" borderId="16" xfId="2" applyFont="1" applyFill="1" applyBorder="1" applyAlignment="1">
      <alignment horizontal="center" vertical="top" wrapText="1"/>
    </xf>
    <xf numFmtId="0" fontId="14" fillId="5" borderId="16" xfId="2" applyFont="1" applyFill="1" applyBorder="1" applyAlignment="1">
      <alignment horizontal="center" vertical="top" wrapText="1"/>
    </xf>
    <xf numFmtId="0" fontId="15" fillId="2" borderId="16" xfId="2" applyFont="1" applyFill="1" applyBorder="1" applyAlignment="1">
      <alignment wrapText="1"/>
    </xf>
    <xf numFmtId="0" fontId="16" fillId="8" borderId="16" xfId="2" applyFont="1" applyFill="1" applyBorder="1" applyAlignment="1">
      <alignment horizontal="center"/>
    </xf>
    <xf numFmtId="0" fontId="16" fillId="9" borderId="16" xfId="2" applyFont="1" applyFill="1" applyBorder="1" applyAlignment="1">
      <alignment horizontal="center"/>
    </xf>
    <xf numFmtId="0" fontId="17" fillId="2" borderId="20" xfId="2" applyFont="1" applyFill="1" applyBorder="1" applyAlignment="1">
      <alignment vertical="top" wrapText="1"/>
    </xf>
    <xf numFmtId="0" fontId="17" fillId="2" borderId="16" xfId="2" applyFont="1" applyFill="1" applyBorder="1" applyAlignment="1">
      <alignment vertical="top" wrapText="1"/>
    </xf>
    <xf numFmtId="0" fontId="7" fillId="0" borderId="16" xfId="2" applyFont="1" applyBorder="1" applyAlignment="1">
      <alignment horizontal="right"/>
    </xf>
    <xf numFmtId="0" fontId="7" fillId="5" borderId="16" xfId="2" applyFont="1" applyFill="1" applyBorder="1" applyAlignment="1">
      <alignment horizontal="right"/>
    </xf>
    <xf numFmtId="0" fontId="17" fillId="2" borderId="21" xfId="2" applyFont="1" applyFill="1" applyBorder="1" applyAlignment="1">
      <alignment vertical="top" wrapText="1"/>
    </xf>
    <xf numFmtId="0" fontId="7" fillId="10" borderId="16" xfId="2" applyFont="1" applyFill="1" applyBorder="1" applyAlignment="1">
      <alignment horizontal="right"/>
    </xf>
    <xf numFmtId="0" fontId="18" fillId="2" borderId="16" xfId="2" applyFont="1" applyFill="1" applyBorder="1" applyAlignment="1">
      <alignment vertical="top" wrapText="1"/>
    </xf>
    <xf numFmtId="0" fontId="17" fillId="2" borderId="22" xfId="2" applyFont="1" applyFill="1" applyBorder="1" applyAlignment="1">
      <alignment vertical="top" wrapText="1"/>
    </xf>
    <xf numFmtId="0" fontId="19" fillId="0" borderId="20" xfId="2" applyFont="1" applyBorder="1" applyAlignment="1">
      <alignment vertical="top" wrapText="1"/>
    </xf>
    <xf numFmtId="0" fontId="19" fillId="0" borderId="16" xfId="2" applyFont="1" applyBorder="1" applyAlignment="1">
      <alignment vertical="top" wrapText="1"/>
    </xf>
    <xf numFmtId="0" fontId="20" fillId="0" borderId="16" xfId="2" applyFont="1" applyBorder="1" applyAlignment="1">
      <alignment horizontal="center"/>
    </xf>
    <xf numFmtId="0" fontId="21" fillId="0" borderId="16" xfId="2" applyFont="1" applyBorder="1" applyAlignment="1">
      <alignment horizontal="right"/>
    </xf>
    <xf numFmtId="0" fontId="21" fillId="5" borderId="16" xfId="2" applyFont="1" applyFill="1" applyBorder="1" applyAlignment="1">
      <alignment horizontal="right"/>
    </xf>
    <xf numFmtId="0" fontId="19" fillId="0" borderId="21" xfId="2" applyFont="1" applyBorder="1" applyAlignment="1">
      <alignment vertical="top" wrapText="1"/>
    </xf>
    <xf numFmtId="0" fontId="22" fillId="0" borderId="16" xfId="2" applyFont="1" applyBorder="1" applyAlignment="1">
      <alignment vertical="top" wrapText="1"/>
    </xf>
    <xf numFmtId="0" fontId="19" fillId="0" borderId="22" xfId="2" applyFont="1" applyBorder="1" applyAlignment="1">
      <alignment vertical="top" wrapText="1"/>
    </xf>
    <xf numFmtId="0" fontId="18" fillId="0" borderId="0" xfId="2" applyFont="1" applyAlignment="1">
      <alignment horizontal="left"/>
    </xf>
    <xf numFmtId="0" fontId="17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" fillId="3" borderId="10" xfId="0" applyFont="1" applyFill="1" applyBorder="1" applyAlignment="1">
      <alignment horizontal="center"/>
    </xf>
    <xf numFmtId="3" fontId="0" fillId="0" borderId="10" xfId="0" applyNumberFormat="1" applyBorder="1"/>
    <xf numFmtId="3" fontId="1" fillId="0" borderId="10" xfId="0" applyNumberFormat="1" applyFont="1" applyBorder="1" applyAlignment="1">
      <alignment horizontal="right"/>
    </xf>
    <xf numFmtId="3" fontId="9" fillId="0" borderId="4" xfId="0" applyNumberFormat="1" applyFont="1" applyBorder="1"/>
    <xf numFmtId="164" fontId="5" fillId="0" borderId="6" xfId="0" applyNumberFormat="1" applyFont="1" applyBorder="1"/>
    <xf numFmtId="164" fontId="5" fillId="0" borderId="13" xfId="0" applyNumberFormat="1" applyFont="1" applyBorder="1"/>
    <xf numFmtId="164" fontId="5" fillId="0" borderId="9" xfId="0" applyNumberFormat="1" applyFont="1" applyBorder="1"/>
    <xf numFmtId="0" fontId="5" fillId="0" borderId="9" xfId="0" applyFont="1" applyBorder="1"/>
    <xf numFmtId="0" fontId="5" fillId="0" borderId="2" xfId="0" applyFont="1" applyBorder="1"/>
    <xf numFmtId="0" fontId="7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7" fillId="0" borderId="1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9" fontId="0" fillId="0" borderId="0" xfId="1" applyFont="1"/>
    <xf numFmtId="9" fontId="1" fillId="5" borderId="0" xfId="1" applyFill="1"/>
    <xf numFmtId="165" fontId="1" fillId="0" borderId="0" xfId="1" applyNumberFormat="1"/>
    <xf numFmtId="165" fontId="1" fillId="5" borderId="0" xfId="1" applyNumberFormat="1" applyFill="1"/>
    <xf numFmtId="0" fontId="1" fillId="0" borderId="0" xfId="0" applyFont="1"/>
    <xf numFmtId="1" fontId="5" fillId="4" borderId="0" xfId="0" applyNumberFormat="1" applyFont="1" applyFill="1" applyAlignment="1">
      <alignment horizontal="center" vertical="center"/>
    </xf>
    <xf numFmtId="3" fontId="9" fillId="0" borderId="4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>
      <alignment wrapText="1"/>
    </xf>
    <xf numFmtId="3" fontId="0" fillId="3" borderId="1" xfId="0" applyNumberFormat="1" applyFill="1" applyBorder="1"/>
    <xf numFmtId="3" fontId="0" fillId="0" borderId="1" xfId="0" applyNumberFormat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</cellXfs>
  <cellStyles count="3">
    <cellStyle name="Normale" xfId="0" builtinId="0"/>
    <cellStyle name="Normale 2" xfId="2" xr:uid="{051BFD12-50BC-A940-84F6-A2A314031F8A}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Totale Viaggi</a:t>
            </a:r>
          </a:p>
        </c:rich>
      </c:tx>
      <c:layout>
        <c:manualLayout>
          <c:xMode val="edge"/>
          <c:yMode val="edge"/>
          <c:x val="0.39389570382649536"/>
          <c:y val="6.8155109643552619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%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6424430261251946"/>
          <c:y val="0.25499412455934195"/>
          <c:w val="0.67296559389023458"/>
          <c:h val="0.544065804935370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C56-0F45-B499-953837F5E0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56-0F45-B499-953837F5E0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6-0F45-B499-953837F5E0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6-0F45-B499-953837F5E0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C56-0F45-B499-953837F5E06D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%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%"/>
                      <a:satMod val="105%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dati!$J$2:$N$3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Nave</c:v>
                </c:pt>
                <c:pt idx="4">
                  <c:v>Altro</c:v>
                </c:pt>
              </c:strCache>
            </c:strRef>
          </c:cat>
          <c:val>
            <c:numRef>
              <c:f>dati!$J$150:$N$150</c:f>
              <c:numCache>
                <c:formatCode>0.0%</c:formatCode>
                <c:ptCount val="5"/>
                <c:pt idx="0">
                  <c:v>0.69538610976202042</c:v>
                </c:pt>
                <c:pt idx="1">
                  <c:v>7.8800388538125307E-2</c:v>
                </c:pt>
                <c:pt idx="2">
                  <c:v>0.13487129674599321</c:v>
                </c:pt>
                <c:pt idx="3">
                  <c:v>2.5133559980573095E-2</c:v>
                </c:pt>
                <c:pt idx="4">
                  <c:v>6.5832928606119473E-2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56-0F45-B499-953837F5E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0877869871529217"/>
          <c:y val="0.95087521317899781"/>
          <c:w val="0.58422945158171025"/>
          <c:h val="4.1475984856731651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80" b="0" i="0" u="none" strike="noStrike" kern="1200" baseline="0%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2000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2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Vacanza</a:t>
            </a:r>
          </a:p>
        </c:rich>
      </c:tx>
      <c:layout>
        <c:manualLayout>
          <c:xMode val="edge"/>
          <c:yMode val="edge"/>
          <c:x val="0.709507622717373"/>
          <c:y val="0.136659454395396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%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464812342522715"/>
          <c:y val="0.28633405639913234"/>
          <c:w val="0.45070461280037272"/>
          <c:h val="0.555314533622559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CA6-964A-9FD0-DCD4CA371E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CA6-964A-9FD0-DCD4CA371E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6-964A-9FD0-DCD4CA371E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CA6-964A-9FD0-DCD4CA371E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CA6-964A-9FD0-DCD4CA371EE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%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dati!$J$102:$N$102</c:f>
              <c:numCache>
                <c:formatCode>0.0%</c:formatCode>
                <c:ptCount val="5"/>
                <c:pt idx="0">
                  <c:v>0.71344599559147681</c:v>
                </c:pt>
                <c:pt idx="1">
                  <c:v>7.358035058255484E-2</c:v>
                </c:pt>
                <c:pt idx="2">
                  <c:v>0.12464574367586859</c:v>
                </c:pt>
                <c:pt idx="3">
                  <c:v>2.6766033378818097E-2</c:v>
                </c:pt>
                <c:pt idx="4">
                  <c:v>6.161435918967146E-2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A6-964A-9FD0-DCD4CA371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2000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hart3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%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Lavoro</a:t>
            </a:r>
          </a:p>
        </c:rich>
      </c:tx>
      <c:layout>
        <c:manualLayout>
          <c:xMode val="edge"/>
          <c:yMode val="edge"/>
          <c:x val="0.72612735364601166"/>
          <c:y val="0.199556772794704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%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567616074774909"/>
          <c:y val="0.29046594640593215"/>
          <c:w val="0.44864943807967006"/>
          <c:h val="0.5521070279013519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E9F-074C-9307-F4DDE93A98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E9F-074C-9307-F4DDE93A98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9F-074C-9307-F4DDE93A98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E9F-074C-9307-F4DDE93A98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E9F-074C-9307-F4DDE93A9834}"/>
              </c:ext>
            </c:extLst>
          </c:dPt>
          <c:dLbls>
            <c:dLbl>
              <c:idx val="0"/>
              <c:layout>
                <c:manualLayout>
                  <c:x val="-0.20842332613390938"/>
                  <c:y val="-1.705852322808498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%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38660907127431"/>
                      <c:h val="9.18944323885182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E9F-074C-9307-F4DDE93A9834}"/>
                </c:ext>
              </c:extLst>
            </c:dLbl>
            <c:dLbl>
              <c:idx val="3"/>
              <c:layout>
                <c:manualLayout>
                  <c:x val="-1.2958896722003873E-2"/>
                  <c:y val="-5.353345183524393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%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1013940706137479E-2"/>
                      <c:h val="0.12299706643437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E9F-074C-9307-F4DDE93A9834}"/>
                </c:ext>
              </c:extLst>
            </c:dLbl>
            <c:dLbl>
              <c:idx val="4"/>
              <c:layout>
                <c:manualLayout>
                  <c:x val="0.17880241883500675"/>
                  <c:y val="-0.10928874112545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9F-074C-9307-F4DDE93A9834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%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%"/>
                      <a:satMod val="105%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dati!$J$126:$N$126</c:f>
              <c:numCache>
                <c:formatCode>0.0%</c:formatCode>
                <c:ptCount val="5"/>
                <c:pt idx="0">
                  <c:v>0.4716796875</c:v>
                </c:pt>
                <c:pt idx="1">
                  <c:v>0.1435546875</c:v>
                </c:pt>
                <c:pt idx="2">
                  <c:v>0.26171875</c:v>
                </c:pt>
                <c:pt idx="3">
                  <c:v>0</c:v>
                </c:pt>
                <c:pt idx="4">
                  <c:v>0.1181640625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9F-074C-9307-F4DDE93A9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2000" b="0" i="0" u="none" strike="noStrike" baseline="0%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200" verticalDpi="200"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2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colors3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%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%"/>
            <a:lumOff val="35%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%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%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%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purl.oclc.org/ooxml/drawingml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%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%"/>
            <a:lumOff val="35%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%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%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%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purl.oclc.org/ooxml/drawingml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%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%"/>
            <a:lumOff val="35%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%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%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%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%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purl.oclc.org/ooxml/officeDocument/relationships/chart" Target="../charts/chart3.xml"/><Relationship Id="rId2" Type="http://purl.oclc.org/ooxml/officeDocument/relationships/chart" Target="../charts/chart2.xml"/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63500</xdr:colOff>
      <xdr:row>0</xdr:row>
      <xdr:rowOff>139700</xdr:rowOff>
    </xdr:from>
    <xdr:to>
      <xdr:col>10</xdr:col>
      <xdr:colOff>571500</xdr:colOff>
      <xdr:row>50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7308B3-0358-1E44-BDE0-736AD040E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10</xdr:col>
      <xdr:colOff>516467</xdr:colOff>
      <xdr:row>0</xdr:row>
      <xdr:rowOff>0</xdr:rowOff>
    </xdr:from>
    <xdr:to>
      <xdr:col>19</xdr:col>
      <xdr:colOff>463551</xdr:colOff>
      <xdr:row>27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402A79-9548-C149-908E-0EE3762E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2"/>
        </a:graphicData>
      </a:graphic>
    </xdr:graphicFrame>
    <xdr:clientData/>
  </xdr:twoCellAnchor>
  <xdr:twoCellAnchor>
    <xdr:from>
      <xdr:col>11</xdr:col>
      <xdr:colOff>4233</xdr:colOff>
      <xdr:row>25</xdr:row>
      <xdr:rowOff>152401</xdr:rowOff>
    </xdr:from>
    <xdr:to>
      <xdr:col>19</xdr:col>
      <xdr:colOff>465667</xdr:colOff>
      <xdr:row>51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0F946F7-9CB9-AD4B-B295-F979DB9D9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3"/>
        </a:graphicData>
      </a:graphic>
    </xdr:graphicFrame>
    <xdr:clientData/>
  </xdr:twoCellAnchor>
</xdr:wsDr>
</file>

<file path=xl/drawings/drawing2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6</xdr:col>
          <xdr:colOff>142875</xdr:colOff>
          <xdr:row>49</xdr:row>
          <xdr:rowOff>47625</xdr:rowOff>
        </xdr:from>
        <xdr:to>
          <xdr:col>12</xdr:col>
          <xdr:colOff>47625</xdr:colOff>
          <xdr:row>53</xdr:row>
          <xdr:rowOff>104775</xdr:rowOff>
        </xdr:to>
        <xdr:sp macro="" textlink="">
          <xdr:nvSpPr>
            <xdr:cNvPr id="2049" name="Comment 5" hidden="1">
              <a:extLst>
                <a:ext uri="{FF2B5EF4-FFF2-40B4-BE49-F238E27FC236}">
                  <a16:creationId xmlns:a16="http://schemas.microsoft.com/office/drawing/2014/main" id="{4B4A3DB0-DC93-D243-A954-68087E63D15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29025" y="8420100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6</xdr:col>
          <xdr:colOff>142875</xdr:colOff>
          <xdr:row>50</xdr:row>
          <xdr:rowOff>47625</xdr:rowOff>
        </xdr:from>
        <xdr:to>
          <xdr:col>12</xdr:col>
          <xdr:colOff>47625</xdr:colOff>
          <xdr:row>54</xdr:row>
          <xdr:rowOff>104775</xdr:rowOff>
        </xdr:to>
        <xdr:sp macro="" textlink="">
          <xdr:nvSpPr>
            <xdr:cNvPr id="2050" name="Comment 3" hidden="1">
              <a:extLst>
                <a:ext uri="{FF2B5EF4-FFF2-40B4-BE49-F238E27FC236}">
                  <a16:creationId xmlns:a16="http://schemas.microsoft.com/office/drawing/2014/main" id="{661A393F-982B-84E2-E08F-FE1FCA9DB94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29025" y="8582025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6</xdr:col>
          <xdr:colOff>142875</xdr:colOff>
          <xdr:row>123</xdr:row>
          <xdr:rowOff>66675</xdr:rowOff>
        </xdr:from>
        <xdr:to>
          <xdr:col>12</xdr:col>
          <xdr:colOff>47625</xdr:colOff>
          <xdr:row>127</xdr:row>
          <xdr:rowOff>123825</xdr:rowOff>
        </xdr:to>
        <xdr:sp macro="" textlink="">
          <xdr:nvSpPr>
            <xdr:cNvPr id="2051" name="Comment 3" hidden="1">
              <a:extLst>
                <a:ext uri="{FF2B5EF4-FFF2-40B4-BE49-F238E27FC236}">
                  <a16:creationId xmlns:a16="http://schemas.microsoft.com/office/drawing/2014/main" id="{54A71A42-7872-DF56-400C-D18299C1B44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29025" y="20640675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6</xdr:col>
          <xdr:colOff>142875</xdr:colOff>
          <xdr:row>124</xdr:row>
          <xdr:rowOff>66675</xdr:rowOff>
        </xdr:from>
        <xdr:to>
          <xdr:col>12</xdr:col>
          <xdr:colOff>47625</xdr:colOff>
          <xdr:row>128</xdr:row>
          <xdr:rowOff>123825</xdr:rowOff>
        </xdr:to>
        <xdr:sp macro="" textlink="">
          <xdr:nvSpPr>
            <xdr:cNvPr id="2052" name="Comment 4" hidden="1">
              <a:extLst>
                <a:ext uri="{FF2B5EF4-FFF2-40B4-BE49-F238E27FC236}">
                  <a16:creationId xmlns:a16="http://schemas.microsoft.com/office/drawing/2014/main" id="{434269E2-43A4-F1F4-F8CD-7BC4CDF2FE0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29025" y="20802600"/>
              <a:ext cx="3505200" cy="704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51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it-IT" sz="1100" b="0" i="0" u="none" strike="noStrike" baseline="0%">
                  <a:solidFill>
                    <a:srgbClr val="000000"/>
                  </a:solidFill>
                  <a:latin typeface="Calibri"/>
                  <a:cs typeface="Calibri"/>
                </a:rPr>
                <a:t>Stato dell'osservazione: Il dato non raggiunge la metà della cifra minima considerata</a:t>
              </a:r>
            </a:p>
          </xdr:txBody>
        </xdr:sp>
        <xdr:clientData/>
      </xdr:twoCellAnchor>
    </mc:Fallback>
  </mc:AlternateContent>
</xdr:wsDr>
</file>

<file path=xl/drawings/drawing3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190500</xdr:colOff>
          <xdr:row>7</xdr:row>
          <xdr:rowOff>57150</xdr:rowOff>
        </xdr:from>
        <xdr:to>
          <xdr:col>6</xdr:col>
          <xdr:colOff>685800</xdr:colOff>
          <xdr:row>12</xdr:row>
          <xdr:rowOff>38100</xdr:rowOff>
        </xdr:to>
        <xdr:sp macro="" textlink="" fLocksText="0">
          <xdr:nvSpPr>
            <xdr:cNvPr id="3073" name="Comment 1" hidden="1">
              <a:extLst>
                <a:ext uri="{FF2B5EF4-FFF2-40B4-BE49-F238E27FC236}">
                  <a16:creationId xmlns:a16="http://schemas.microsoft.com/office/drawing/2014/main" id="{651FEC18-D9FD-AEB0-AA87-6007066E200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62525" y="1495425"/>
              <a:ext cx="1209675" cy="838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7</xdr:row>
          <xdr:rowOff>57150</xdr:rowOff>
        </xdr:from>
        <xdr:to>
          <xdr:col>9</xdr:col>
          <xdr:colOff>628650</xdr:colOff>
          <xdr:row>12</xdr:row>
          <xdr:rowOff>38100</xdr:rowOff>
        </xdr:to>
        <xdr:sp macro="" textlink="" fLocksText="0">
          <xdr:nvSpPr>
            <xdr:cNvPr id="3074" name="Comment 2" hidden="1">
              <a:extLst>
                <a:ext uri="{FF2B5EF4-FFF2-40B4-BE49-F238E27FC236}">
                  <a16:creationId xmlns:a16="http://schemas.microsoft.com/office/drawing/2014/main" id="{2EC2C74D-674B-007D-64C4-CA5CAF7BDB8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1495425"/>
              <a:ext cx="1209675" cy="838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9</xdr:row>
          <xdr:rowOff>57150</xdr:rowOff>
        </xdr:from>
        <xdr:to>
          <xdr:col>9</xdr:col>
          <xdr:colOff>628650</xdr:colOff>
          <xdr:row>14</xdr:row>
          <xdr:rowOff>38100</xdr:rowOff>
        </xdr:to>
        <xdr:sp macro="" textlink="" fLocksText="0">
          <xdr:nvSpPr>
            <xdr:cNvPr id="3075" name="Comment 3" hidden="1">
              <a:extLst>
                <a:ext uri="{FF2B5EF4-FFF2-40B4-BE49-F238E27FC236}">
                  <a16:creationId xmlns:a16="http://schemas.microsoft.com/office/drawing/2014/main" id="{33289350-0215-2A3B-E496-5AF5E6F0FF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1838325"/>
              <a:ext cx="1209675" cy="838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10</xdr:row>
          <xdr:rowOff>57150</xdr:rowOff>
        </xdr:from>
        <xdr:to>
          <xdr:col>9</xdr:col>
          <xdr:colOff>628650</xdr:colOff>
          <xdr:row>15</xdr:row>
          <xdr:rowOff>38100</xdr:rowOff>
        </xdr:to>
        <xdr:sp macro="" textlink="" fLocksText="0">
          <xdr:nvSpPr>
            <xdr:cNvPr id="3076" name="Comment 4" hidden="1">
              <a:extLst>
                <a:ext uri="{FF2B5EF4-FFF2-40B4-BE49-F238E27FC236}">
                  <a16:creationId xmlns:a16="http://schemas.microsoft.com/office/drawing/2014/main" id="{E100D950-0909-BF56-0E7F-4EFED51A3E6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2009775"/>
              <a:ext cx="1209675" cy="838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4</xdr:col>
          <xdr:colOff>190500</xdr:colOff>
          <xdr:row>12</xdr:row>
          <xdr:rowOff>57150</xdr:rowOff>
        </xdr:from>
        <xdr:to>
          <xdr:col>5</xdr:col>
          <xdr:colOff>685800</xdr:colOff>
          <xdr:row>16</xdr:row>
          <xdr:rowOff>152400</xdr:rowOff>
        </xdr:to>
        <xdr:sp macro="" textlink="" fLocksText="0">
          <xdr:nvSpPr>
            <xdr:cNvPr id="3077" name="Comment 5" hidden="1">
              <a:extLst>
                <a:ext uri="{FF2B5EF4-FFF2-40B4-BE49-F238E27FC236}">
                  <a16:creationId xmlns:a16="http://schemas.microsoft.com/office/drawing/2014/main" id="{C988E21B-712C-0871-F94C-F749D7E8B78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48150" y="2352675"/>
              <a:ext cx="1209675" cy="8572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12</xdr:row>
          <xdr:rowOff>57150</xdr:rowOff>
        </xdr:from>
        <xdr:to>
          <xdr:col>9</xdr:col>
          <xdr:colOff>628650</xdr:colOff>
          <xdr:row>16</xdr:row>
          <xdr:rowOff>152400</xdr:rowOff>
        </xdr:to>
        <xdr:sp macro="" textlink="" fLocksText="0">
          <xdr:nvSpPr>
            <xdr:cNvPr id="3078" name="Comment 6" hidden="1">
              <a:extLst>
                <a:ext uri="{FF2B5EF4-FFF2-40B4-BE49-F238E27FC236}">
                  <a16:creationId xmlns:a16="http://schemas.microsoft.com/office/drawing/2014/main" id="{15E53E4D-AF95-AF6E-D13A-3C4C57909D1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2352675"/>
              <a:ext cx="1209675" cy="8572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16</xdr:row>
          <xdr:rowOff>171450</xdr:rowOff>
        </xdr:from>
        <xdr:to>
          <xdr:col>9</xdr:col>
          <xdr:colOff>628650</xdr:colOff>
          <xdr:row>20</xdr:row>
          <xdr:rowOff>76200</xdr:rowOff>
        </xdr:to>
        <xdr:sp macro="" textlink="" fLocksText="0">
          <xdr:nvSpPr>
            <xdr:cNvPr id="3079" name="Comment 7" hidden="1">
              <a:extLst>
                <a:ext uri="{FF2B5EF4-FFF2-40B4-BE49-F238E27FC236}">
                  <a16:creationId xmlns:a16="http://schemas.microsoft.com/office/drawing/2014/main" id="{21004B48-EB23-4ADA-27F9-932A176080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3228975"/>
              <a:ext cx="1209675" cy="8953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190500</xdr:colOff>
          <xdr:row>17</xdr:row>
          <xdr:rowOff>95250</xdr:rowOff>
        </xdr:from>
        <xdr:to>
          <xdr:col>6</xdr:col>
          <xdr:colOff>685800</xdr:colOff>
          <xdr:row>20</xdr:row>
          <xdr:rowOff>247650</xdr:rowOff>
        </xdr:to>
        <xdr:sp macro="" textlink="" fLocksText="0">
          <xdr:nvSpPr>
            <xdr:cNvPr id="3080" name="Comment 8" hidden="1">
              <a:extLst>
                <a:ext uri="{FF2B5EF4-FFF2-40B4-BE49-F238E27FC236}">
                  <a16:creationId xmlns:a16="http://schemas.microsoft.com/office/drawing/2014/main" id="{826D78B3-2608-7354-1BEE-5C5C67CC8DC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62525" y="3400425"/>
              <a:ext cx="1209675" cy="8953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8</xdr:col>
          <xdr:colOff>133350</xdr:colOff>
          <xdr:row>21</xdr:row>
          <xdr:rowOff>133350</xdr:rowOff>
        </xdr:from>
        <xdr:to>
          <xdr:col>9</xdr:col>
          <xdr:colOff>628650</xdr:colOff>
          <xdr:row>24</xdr:row>
          <xdr:rowOff>114300</xdr:rowOff>
        </xdr:to>
        <xdr:sp macro="" textlink="" fLocksText="0">
          <xdr:nvSpPr>
            <xdr:cNvPr id="3081" name="Comment 9" hidden="1">
              <a:extLst>
                <a:ext uri="{FF2B5EF4-FFF2-40B4-BE49-F238E27FC236}">
                  <a16:creationId xmlns:a16="http://schemas.microsoft.com/office/drawing/2014/main" id="{70FD3BA3-8143-8F27-9359-3F42E92FDA7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115175" y="4638675"/>
              <a:ext cx="1209675" cy="8572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190500</xdr:colOff>
          <xdr:row>21</xdr:row>
          <xdr:rowOff>323850</xdr:rowOff>
        </xdr:from>
        <xdr:to>
          <xdr:col>6</xdr:col>
          <xdr:colOff>685800</xdr:colOff>
          <xdr:row>25</xdr:row>
          <xdr:rowOff>114300</xdr:rowOff>
        </xdr:to>
        <xdr:sp macro="" textlink="" fLocksText="0">
          <xdr:nvSpPr>
            <xdr:cNvPr id="3082" name="Comment 10" hidden="1">
              <a:extLst>
                <a:ext uri="{FF2B5EF4-FFF2-40B4-BE49-F238E27FC236}">
                  <a16:creationId xmlns:a16="http://schemas.microsoft.com/office/drawing/2014/main" id="{E97A6C1B-B8E5-D27F-D288-D9A37C97C07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62525" y="4829175"/>
              <a:ext cx="1209675" cy="8382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it-IT" sz="1000" b="0" i="0" u="none" strike="noStrike" baseline="0%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0: il dato non raggiunge la metà della cifra minima considerata </a:t>
              </a:r>
            </a:p>
          </xdr:txBody>
        </xdr:sp>
        <xdr:clientData fLocksWithSheet="0"/>
      </xdr:twoCellAnchor>
    </mc:Fallback>
  </mc:AlternateContent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purl.oclc.org/ooxml/officeDocument/relationships/comments" Target="../comments1.xml"/><Relationship Id="rId2" Type="http://schemas.openxmlformats.org/officeDocument/2006/relationships/vmlDrawing" Target="../drawings/vmlDrawing1.vml"/><Relationship Id="rId1" Type="http://purl.oclc.org/ooxml/officeDocument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purl.oclc.org/ooxml/officeDocument/relationships/comments" Target="../comments2.xml"/><Relationship Id="rId2" Type="http://schemas.openxmlformats.org/officeDocument/2006/relationships/vmlDrawing" Target="../drawings/vmlDrawing2.vml"/><Relationship Id="rId1" Type="http://purl.oclc.org/ooxml/officeDocument/relationships/drawing" Target="../drawings/drawing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0913-2D5C-854C-8EE1-6389ABD05241}">
  <dimension ref="A52:A53"/>
  <sheetViews>
    <sheetView tabSelected="1" zoomScale="75" workbookViewId="0">
      <selection activeCell="A54" sqref="A54"/>
    </sheetView>
  </sheetViews>
  <sheetFormatPr defaultColWidth="8.7109375" defaultRowHeight="12.75" x14ac:dyDescent="0.2"/>
  <sheetData>
    <row r="52" spans="1:1" x14ac:dyDescent="0.2">
      <c r="A52" s="135" t="s">
        <v>18</v>
      </c>
    </row>
    <row r="53" spans="1:1" ht="15" x14ac:dyDescent="0.25">
      <c r="A53" s="16" t="s">
        <v>67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54"/>
  <sheetViews>
    <sheetView zoomScale="145" zoomScaleNormal="145" workbookViewId="0">
      <pane xSplit="1" ySplit="4" topLeftCell="B125" activePane="bottomRight" state="frozen"/>
      <selection pane="topRight" activeCell="B1" sqref="B1"/>
      <selection pane="bottomLeft" activeCell="A5" sqref="A5"/>
      <selection pane="bottomRight" activeCell="C77" sqref="C77"/>
    </sheetView>
  </sheetViews>
  <sheetFormatPr defaultColWidth="8.7109375" defaultRowHeight="12.75" x14ac:dyDescent="0.2"/>
  <cols>
    <col min="1" max="9" width="8.7109375" customWidth="1"/>
    <col min="10" max="10" width="9.28515625" style="5" bestFit="1" customWidth="1"/>
    <col min="11" max="12" width="9.28515625" bestFit="1" customWidth="1"/>
    <col min="13" max="13" width="10" bestFit="1" customWidth="1"/>
    <col min="14" max="15" width="9.28515625" bestFit="1" customWidth="1"/>
  </cols>
  <sheetData>
    <row r="1" spans="1:15" ht="30.75" customHeight="1" x14ac:dyDescent="0.2">
      <c r="A1" s="143" t="s">
        <v>17</v>
      </c>
      <c r="B1" s="143"/>
      <c r="C1" s="143"/>
      <c r="D1" s="143"/>
      <c r="E1" s="143"/>
      <c r="F1" s="143"/>
      <c r="G1" s="143"/>
      <c r="H1" s="143"/>
      <c r="O1" s="50"/>
    </row>
    <row r="2" spans="1:15" ht="12.75" customHeight="1" x14ac:dyDescent="0.2">
      <c r="A2" s="144" t="s">
        <v>5</v>
      </c>
      <c r="B2" s="146" t="s">
        <v>6</v>
      </c>
      <c r="C2" s="147" t="s">
        <v>7</v>
      </c>
      <c r="D2" s="146" t="s">
        <v>0</v>
      </c>
      <c r="E2" s="146" t="s">
        <v>1</v>
      </c>
      <c r="F2" s="147" t="s">
        <v>8</v>
      </c>
      <c r="G2" s="147" t="s">
        <v>9</v>
      </c>
      <c r="H2" s="146" t="s">
        <v>10</v>
      </c>
      <c r="J2" s="150" t="s">
        <v>3</v>
      </c>
      <c r="K2" s="148" t="s">
        <v>0</v>
      </c>
      <c r="L2" s="148" t="s">
        <v>1</v>
      </c>
      <c r="M2" s="150" t="s">
        <v>2</v>
      </c>
      <c r="N2" s="150" t="s">
        <v>4</v>
      </c>
      <c r="O2" s="148" t="s">
        <v>10</v>
      </c>
    </row>
    <row r="3" spans="1:15" ht="12.75" customHeight="1" x14ac:dyDescent="0.2">
      <c r="A3" s="144"/>
      <c r="B3" s="146"/>
      <c r="C3" s="147"/>
      <c r="D3" s="146"/>
      <c r="E3" s="146"/>
      <c r="F3" s="147"/>
      <c r="G3" s="147"/>
      <c r="H3" s="146"/>
      <c r="J3" s="151"/>
      <c r="K3" s="149"/>
      <c r="L3" s="149"/>
      <c r="M3" s="151"/>
      <c r="N3" s="151"/>
      <c r="O3" s="149"/>
    </row>
    <row r="4" spans="1:15" x14ac:dyDescent="0.2">
      <c r="A4" s="145"/>
      <c r="B4" s="146"/>
      <c r="C4" s="147" t="s">
        <v>11</v>
      </c>
      <c r="D4" s="147"/>
      <c r="E4" s="147"/>
      <c r="F4" s="147"/>
      <c r="G4" s="147"/>
      <c r="H4" s="147"/>
      <c r="J4" s="7" t="s">
        <v>15</v>
      </c>
      <c r="K4" s="8"/>
      <c r="L4" s="8"/>
      <c r="M4" s="8"/>
      <c r="N4" s="8"/>
      <c r="O4" s="8"/>
    </row>
    <row r="5" spans="1:15" s="1" customFormat="1" ht="12.75" customHeight="1" x14ac:dyDescent="0.2">
      <c r="A5" s="159" t="s">
        <v>12</v>
      </c>
      <c r="B5" s="34">
        <v>2001</v>
      </c>
      <c r="C5" s="138">
        <v>48393</v>
      </c>
      <c r="D5" s="138">
        <v>2162</v>
      </c>
      <c r="E5" s="138">
        <v>6741</v>
      </c>
      <c r="F5" s="138">
        <v>1619</v>
      </c>
      <c r="G5" s="138">
        <v>5072</v>
      </c>
      <c r="H5" s="18">
        <v>63987</v>
      </c>
      <c r="I5" s="3"/>
      <c r="J5" s="9"/>
      <c r="K5" s="10"/>
      <c r="L5" s="10"/>
      <c r="M5" s="10"/>
      <c r="N5" s="10"/>
      <c r="O5" s="10"/>
    </row>
    <row r="6" spans="1:15" s="1" customFormat="1" x14ac:dyDescent="0.2">
      <c r="A6" s="159"/>
      <c r="B6" s="34">
        <v>2002</v>
      </c>
      <c r="C6" s="138">
        <v>51644</v>
      </c>
      <c r="D6" s="138">
        <v>2779</v>
      </c>
      <c r="E6" s="138">
        <v>6423</v>
      </c>
      <c r="F6" s="138">
        <v>2087</v>
      </c>
      <c r="G6" s="138">
        <v>5648</v>
      </c>
      <c r="H6" s="18">
        <v>68581</v>
      </c>
      <c r="I6" s="3"/>
      <c r="J6" s="9">
        <f t="shared" ref="J6:K10" si="0">(C6-C5)*100/C5</f>
        <v>6.7179137478560946</v>
      </c>
      <c r="K6" s="9">
        <f t="shared" si="0"/>
        <v>28.538390379278447</v>
      </c>
      <c r="L6" s="9">
        <f t="shared" ref="L6:O10" si="1">(E6-E5)*100/E5</f>
        <v>-4.7174009790832221</v>
      </c>
      <c r="M6" s="9">
        <f t="shared" si="1"/>
        <v>28.906732550957383</v>
      </c>
      <c r="N6" s="9">
        <f t="shared" si="1"/>
        <v>11.356466876971609</v>
      </c>
      <c r="O6" s="9">
        <f t="shared" si="1"/>
        <v>7.1795833528685513</v>
      </c>
    </row>
    <row r="7" spans="1:15" s="1" customFormat="1" x14ac:dyDescent="0.2">
      <c r="A7" s="159"/>
      <c r="B7" s="34">
        <v>2003</v>
      </c>
      <c r="C7" s="138">
        <v>51418</v>
      </c>
      <c r="D7" s="138">
        <v>2458</v>
      </c>
      <c r="E7" s="138">
        <v>6403</v>
      </c>
      <c r="F7" s="138">
        <v>1878</v>
      </c>
      <c r="G7" s="138">
        <v>5314</v>
      </c>
      <c r="H7" s="18">
        <v>67471</v>
      </c>
      <c r="I7" s="3"/>
      <c r="J7" s="9">
        <f t="shared" si="0"/>
        <v>-0.4376113391681512</v>
      </c>
      <c r="K7" s="9">
        <f t="shared" si="0"/>
        <v>-11.550917596257646</v>
      </c>
      <c r="L7" s="9">
        <f t="shared" si="1"/>
        <v>-0.31138097462245057</v>
      </c>
      <c r="M7" s="9">
        <f t="shared" si="1"/>
        <v>-10.014374700527073</v>
      </c>
      <c r="N7" s="9">
        <f t="shared" si="1"/>
        <v>-5.9135977337110486</v>
      </c>
      <c r="O7" s="9">
        <f t="shared" si="1"/>
        <v>-1.6185240810136918</v>
      </c>
    </row>
    <row r="8" spans="1:15" s="1" customFormat="1" x14ac:dyDescent="0.2">
      <c r="A8" s="159"/>
      <c r="B8" s="34">
        <v>2004</v>
      </c>
      <c r="C8" s="138">
        <v>53333</v>
      </c>
      <c r="D8" s="138">
        <v>2787</v>
      </c>
      <c r="E8" s="138">
        <v>6498</v>
      </c>
      <c r="F8" s="138">
        <v>1999</v>
      </c>
      <c r="G8" s="138">
        <v>5628</v>
      </c>
      <c r="H8" s="18">
        <v>70245</v>
      </c>
      <c r="I8" s="3"/>
      <c r="J8" s="9">
        <f t="shared" si="0"/>
        <v>3.7243766774281379</v>
      </c>
      <c r="K8" s="9">
        <f t="shared" si="0"/>
        <v>13.38486574450773</v>
      </c>
      <c r="L8" s="9">
        <f t="shared" si="1"/>
        <v>1.4836795252225519</v>
      </c>
      <c r="M8" s="9">
        <f t="shared" si="1"/>
        <v>6.4430244941427048</v>
      </c>
      <c r="N8" s="9">
        <f t="shared" si="1"/>
        <v>5.9089198343996987</v>
      </c>
      <c r="O8" s="9">
        <f t="shared" si="1"/>
        <v>4.1113960071734521</v>
      </c>
    </row>
    <row r="9" spans="1:15" s="1" customFormat="1" x14ac:dyDescent="0.2">
      <c r="A9" s="159"/>
      <c r="B9" s="34">
        <v>2005</v>
      </c>
      <c r="C9" s="138">
        <v>58719</v>
      </c>
      <c r="D9" s="138">
        <v>2706</v>
      </c>
      <c r="E9" s="138">
        <v>8108</v>
      </c>
      <c r="F9" s="138">
        <v>2488</v>
      </c>
      <c r="G9" s="138">
        <v>5839</v>
      </c>
      <c r="H9" s="18">
        <v>77860</v>
      </c>
      <c r="I9" s="3"/>
      <c r="J9" s="9">
        <f t="shared" si="0"/>
        <v>10.098813117581985</v>
      </c>
      <c r="K9" s="9">
        <f t="shared" si="0"/>
        <v>-2.9063509149623252</v>
      </c>
      <c r="L9" s="9">
        <f t="shared" si="1"/>
        <v>24.776854416743614</v>
      </c>
      <c r="M9" s="9">
        <f t="shared" si="1"/>
        <v>24.462231115557778</v>
      </c>
      <c r="N9" s="9">
        <f t="shared" si="1"/>
        <v>3.7491115849324803</v>
      </c>
      <c r="O9" s="9">
        <f t="shared" si="1"/>
        <v>10.84062922627945</v>
      </c>
    </row>
    <row r="10" spans="1:15" s="1" customFormat="1" x14ac:dyDescent="0.2">
      <c r="A10" s="159"/>
      <c r="B10" s="34">
        <v>2006</v>
      </c>
      <c r="C10" s="138">
        <v>59178</v>
      </c>
      <c r="D10" s="138">
        <v>3029</v>
      </c>
      <c r="E10" s="138">
        <v>7297</v>
      </c>
      <c r="F10" s="138">
        <v>2720</v>
      </c>
      <c r="G10" s="138">
        <v>6383</v>
      </c>
      <c r="H10" s="18">
        <v>78607</v>
      </c>
      <c r="I10" s="3"/>
      <c r="J10" s="9">
        <f t="shared" si="0"/>
        <v>0.78168906146221839</v>
      </c>
      <c r="K10" s="9">
        <f t="shared" si="0"/>
        <v>11.936437546193643</v>
      </c>
      <c r="L10" s="9">
        <f t="shared" si="1"/>
        <v>-10.002466699555994</v>
      </c>
      <c r="M10" s="9">
        <f t="shared" si="1"/>
        <v>9.32475884244373</v>
      </c>
      <c r="N10" s="9">
        <f t="shared" si="1"/>
        <v>9.3166638122966265</v>
      </c>
      <c r="O10" s="9">
        <f t="shared" si="1"/>
        <v>0.9594143334189571</v>
      </c>
    </row>
    <row r="11" spans="1:15" s="1" customFormat="1" x14ac:dyDescent="0.2">
      <c r="A11" s="159"/>
      <c r="B11" s="34">
        <v>2007</v>
      </c>
      <c r="C11" s="25">
        <v>62219</v>
      </c>
      <c r="D11" s="26">
        <v>3032</v>
      </c>
      <c r="E11" s="25">
        <v>6853</v>
      </c>
      <c r="F11" s="25">
        <v>2765</v>
      </c>
      <c r="G11" s="25">
        <v>6103</v>
      </c>
      <c r="H11" s="18">
        <v>80972</v>
      </c>
      <c r="I11" s="3"/>
      <c r="J11" s="9">
        <f t="shared" ref="J11:O11" si="2">(C11-C10)*100/C10</f>
        <v>5.1387339889823922</v>
      </c>
      <c r="K11" s="9">
        <f t="shared" si="2"/>
        <v>9.9042588312974578E-2</v>
      </c>
      <c r="L11" s="9">
        <f t="shared" si="2"/>
        <v>-6.0846923393175274</v>
      </c>
      <c r="M11" s="9">
        <f t="shared" si="2"/>
        <v>1.6544117647058822</v>
      </c>
      <c r="N11" s="9">
        <f t="shared" si="2"/>
        <v>-4.3866520444931849</v>
      </c>
      <c r="O11" s="9">
        <f t="shared" si="2"/>
        <v>3.0086379075654839</v>
      </c>
    </row>
    <row r="12" spans="1:15" s="1" customFormat="1" x14ac:dyDescent="0.2">
      <c r="A12" s="159"/>
      <c r="B12" s="34">
        <v>2008</v>
      </c>
      <c r="C12" s="25">
        <v>67037</v>
      </c>
      <c r="D12" s="26">
        <v>4379</v>
      </c>
      <c r="E12" s="25">
        <v>7790</v>
      </c>
      <c r="F12" s="25">
        <v>3664</v>
      </c>
      <c r="G12" s="25">
        <v>7594</v>
      </c>
      <c r="H12" s="18">
        <v>90464</v>
      </c>
      <c r="I12" s="3"/>
      <c r="J12" s="9">
        <f t="shared" ref="J12:O12" si="3">(C12-C11)*100/C11</f>
        <v>7.7436152943634582</v>
      </c>
      <c r="K12" s="9">
        <f t="shared" si="3"/>
        <v>44.426121372031659</v>
      </c>
      <c r="L12" s="9">
        <f t="shared" si="3"/>
        <v>13.672844009922661</v>
      </c>
      <c r="M12" s="9">
        <f t="shared" si="3"/>
        <v>32.513562386980105</v>
      </c>
      <c r="N12" s="9">
        <f t="shared" si="3"/>
        <v>24.430607897755202</v>
      </c>
      <c r="O12" s="9">
        <f t="shared" si="3"/>
        <v>11.722570765202786</v>
      </c>
    </row>
    <row r="13" spans="1:15" s="1" customFormat="1" x14ac:dyDescent="0.2">
      <c r="A13" s="159"/>
      <c r="B13" s="34">
        <v>2009</v>
      </c>
      <c r="C13" s="25">
        <v>63357</v>
      </c>
      <c r="D13" s="26">
        <v>4489</v>
      </c>
      <c r="E13" s="25">
        <v>6583</v>
      </c>
      <c r="F13" s="25">
        <v>1958</v>
      </c>
      <c r="G13" s="25">
        <v>5878</v>
      </c>
      <c r="H13" s="18">
        <v>82265</v>
      </c>
      <c r="I13" s="3"/>
      <c r="J13" s="9">
        <f t="shared" ref="J13:O14" si="4">(C13-C12)*100/C12</f>
        <v>-5.4895057953070694</v>
      </c>
      <c r="K13" s="9">
        <f t="shared" si="4"/>
        <v>2.5119890385932861</v>
      </c>
      <c r="L13" s="9">
        <f t="shared" si="4"/>
        <v>-15.494223363286265</v>
      </c>
      <c r="M13" s="9">
        <f t="shared" si="4"/>
        <v>-46.561135371179041</v>
      </c>
      <c r="N13" s="9">
        <f t="shared" si="4"/>
        <v>-22.596786937055569</v>
      </c>
      <c r="O13" s="9">
        <f t="shared" si="4"/>
        <v>-9.0632737884683419</v>
      </c>
    </row>
    <row r="14" spans="1:15" s="1" customFormat="1" x14ac:dyDescent="0.2">
      <c r="A14" s="159"/>
      <c r="B14" s="34">
        <v>2010</v>
      </c>
      <c r="C14" s="25">
        <v>55405</v>
      </c>
      <c r="D14" s="26">
        <v>3812</v>
      </c>
      <c r="E14" s="25">
        <v>5053</v>
      </c>
      <c r="F14" s="25">
        <v>2632</v>
      </c>
      <c r="G14" s="25">
        <v>5024</v>
      </c>
      <c r="H14" s="18">
        <v>71926</v>
      </c>
      <c r="I14" s="3"/>
      <c r="J14" s="9">
        <f t="shared" si="4"/>
        <v>-12.551099326041321</v>
      </c>
      <c r="K14" s="9">
        <f t="shared" si="4"/>
        <v>-15.08130986856761</v>
      </c>
      <c r="L14" s="9">
        <f t="shared" si="4"/>
        <v>-23.241683123196111</v>
      </c>
      <c r="M14" s="9">
        <f t="shared" si="4"/>
        <v>34.422880490296222</v>
      </c>
      <c r="N14" s="9">
        <f t="shared" si="4"/>
        <v>-14.528751275944199</v>
      </c>
      <c r="O14" s="9">
        <f t="shared" si="4"/>
        <v>-12.567920743937275</v>
      </c>
    </row>
    <row r="15" spans="1:15" s="1" customFormat="1" x14ac:dyDescent="0.2">
      <c r="A15" s="43"/>
      <c r="B15" s="34">
        <v>2011</v>
      </c>
      <c r="C15" s="25">
        <v>45345</v>
      </c>
      <c r="D15" s="25">
        <v>3972</v>
      </c>
      <c r="E15" s="25">
        <v>4682</v>
      </c>
      <c r="F15" s="25">
        <v>1769</v>
      </c>
      <c r="G15" s="25">
        <v>4039</v>
      </c>
      <c r="H15" s="18">
        <v>59807</v>
      </c>
      <c r="I15" s="41"/>
      <c r="J15" s="9">
        <f t="shared" ref="J15:O15" si="5">(C15-C14)*100/C14</f>
        <v>-18.157206028336791</v>
      </c>
      <c r="K15" s="9">
        <f t="shared" si="5"/>
        <v>4.1972717733473246</v>
      </c>
      <c r="L15" s="9">
        <f t="shared" si="5"/>
        <v>-7.3421729665545223</v>
      </c>
      <c r="M15" s="9">
        <f t="shared" si="5"/>
        <v>-32.788753799392097</v>
      </c>
      <c r="N15" s="9">
        <f t="shared" si="5"/>
        <v>-19.605891719745223</v>
      </c>
      <c r="O15" s="9">
        <f t="shared" si="5"/>
        <v>-16.849261741234045</v>
      </c>
    </row>
    <row r="16" spans="1:15" s="1" customFormat="1" x14ac:dyDescent="0.2">
      <c r="A16" s="43"/>
      <c r="B16" s="34">
        <v>2012</v>
      </c>
      <c r="C16" s="139">
        <v>40659</v>
      </c>
      <c r="D16" s="139">
        <v>3812</v>
      </c>
      <c r="E16" s="139">
        <v>4396</v>
      </c>
      <c r="F16" s="139">
        <v>1574</v>
      </c>
      <c r="G16" s="141">
        <v>4292</v>
      </c>
      <c r="H16" s="18">
        <v>54733</v>
      </c>
      <c r="I16" s="28"/>
      <c r="J16" s="9">
        <f t="shared" ref="J16:O16" si="6">(C16-C15)*100/C15</f>
        <v>-10.334105193516374</v>
      </c>
      <c r="K16" s="9">
        <f t="shared" si="6"/>
        <v>-4.0281973816717018</v>
      </c>
      <c r="L16" s="9">
        <f t="shared" si="6"/>
        <v>-6.1085006407518154</v>
      </c>
      <c r="M16" s="9">
        <f t="shared" si="6"/>
        <v>-11.023176936122104</v>
      </c>
      <c r="N16" s="9">
        <f t="shared" si="6"/>
        <v>6.2639267145333006</v>
      </c>
      <c r="O16" s="9">
        <f t="shared" si="6"/>
        <v>-8.4839567274733731</v>
      </c>
    </row>
    <row r="17" spans="1:15" s="1" customFormat="1" x14ac:dyDescent="0.2">
      <c r="A17" s="43"/>
      <c r="B17" s="34">
        <v>2013</v>
      </c>
      <c r="C17" s="139">
        <v>34626</v>
      </c>
      <c r="D17" s="139">
        <v>2877</v>
      </c>
      <c r="E17" s="139">
        <v>4091</v>
      </c>
      <c r="F17" s="26">
        <v>1553</v>
      </c>
      <c r="G17" s="141">
        <v>2915</v>
      </c>
      <c r="H17" s="18">
        <v>46062</v>
      </c>
      <c r="I17" s="19"/>
      <c r="J17" s="9">
        <f t="shared" ref="J17:O18" si="7">(C17-C16)*100/C16</f>
        <v>-14.838043237659559</v>
      </c>
      <c r="K17" s="9">
        <f t="shared" si="7"/>
        <v>-24.527806925498425</v>
      </c>
      <c r="L17" s="9">
        <f t="shared" si="7"/>
        <v>-6.9381255686988172</v>
      </c>
      <c r="M17" s="9">
        <f t="shared" si="7"/>
        <v>-1.3341804320203303</v>
      </c>
      <c r="N17" s="9">
        <f t="shared" si="7"/>
        <v>-32.082945013979497</v>
      </c>
      <c r="O17" s="9">
        <f t="shared" si="7"/>
        <v>-15.842362011948916</v>
      </c>
    </row>
    <row r="18" spans="1:15" s="1" customFormat="1" x14ac:dyDescent="0.2">
      <c r="A18" s="43"/>
      <c r="B18" s="34">
        <v>2014</v>
      </c>
      <c r="C18" s="139">
        <v>32711</v>
      </c>
      <c r="D18" s="139">
        <v>1714</v>
      </c>
      <c r="E18" s="139">
        <v>4797</v>
      </c>
      <c r="F18" s="141">
        <v>919</v>
      </c>
      <c r="G18" s="141">
        <v>3720</v>
      </c>
      <c r="H18" s="18">
        <v>43862</v>
      </c>
      <c r="I18" s="19"/>
      <c r="J18" s="9">
        <f t="shared" si="7"/>
        <v>-5.5305261941893376</v>
      </c>
      <c r="K18" s="9">
        <f t="shared" si="7"/>
        <v>-40.424052832811959</v>
      </c>
      <c r="L18" s="9">
        <f t="shared" si="7"/>
        <v>17.257394280127109</v>
      </c>
      <c r="M18" s="9">
        <f t="shared" si="7"/>
        <v>-40.824211204121056</v>
      </c>
      <c r="N18" s="9">
        <f t="shared" si="7"/>
        <v>27.615780445969126</v>
      </c>
      <c r="O18" s="9">
        <f t="shared" si="7"/>
        <v>-4.7761712474490903</v>
      </c>
    </row>
    <row r="19" spans="1:15" s="1" customFormat="1" ht="14.25" x14ac:dyDescent="0.2">
      <c r="A19" s="43"/>
      <c r="B19" s="42">
        <v>2015</v>
      </c>
      <c r="C19" s="139">
        <v>30017</v>
      </c>
      <c r="D19" s="139">
        <v>2465</v>
      </c>
      <c r="E19" s="139">
        <v>5312</v>
      </c>
      <c r="F19" s="26" t="s">
        <v>53</v>
      </c>
      <c r="G19" s="141">
        <v>3439</v>
      </c>
      <c r="H19" s="24">
        <v>41736</v>
      </c>
      <c r="I19" s="19"/>
      <c r="J19" s="9">
        <f t="shared" ref="J19:O20" si="8">(C19-C18)*100/C18</f>
        <v>-8.2357616703861094</v>
      </c>
      <c r="K19" s="9">
        <f t="shared" si="8"/>
        <v>43.815635939323222</v>
      </c>
      <c r="L19" s="9">
        <f t="shared" si="8"/>
        <v>10.735876589535126</v>
      </c>
      <c r="M19" s="9" t="e">
        <f>(F19-F18)*100/F18</f>
        <v>#VALUE!</v>
      </c>
      <c r="N19" s="9">
        <f t="shared" si="8"/>
        <v>-7.553763440860215</v>
      </c>
      <c r="O19" s="9">
        <f t="shared" si="8"/>
        <v>-4.8470201997172948</v>
      </c>
    </row>
    <row r="20" spans="1:15" s="1" customFormat="1" x14ac:dyDescent="0.2">
      <c r="A20" s="43"/>
      <c r="B20" s="42">
        <v>2016</v>
      </c>
      <c r="C20" s="139">
        <v>37503</v>
      </c>
      <c r="D20" s="139">
        <v>2521</v>
      </c>
      <c r="E20" s="139">
        <v>5298</v>
      </c>
      <c r="F20" s="139">
        <v>1163</v>
      </c>
      <c r="G20" s="139">
        <v>3111</v>
      </c>
      <c r="H20" s="24">
        <v>49596</v>
      </c>
      <c r="I20" s="19"/>
      <c r="J20" s="9">
        <f t="shared" si="8"/>
        <v>24.939201119365691</v>
      </c>
      <c r="K20" s="9">
        <f t="shared" si="8"/>
        <v>2.2718052738336714</v>
      </c>
      <c r="L20" s="9">
        <f t="shared" si="8"/>
        <v>-0.26355421686746988</v>
      </c>
      <c r="M20" s="9" t="e">
        <f>(F20-F19)*100/F19</f>
        <v>#VALUE!</v>
      </c>
      <c r="N20" s="9">
        <f t="shared" si="8"/>
        <v>-9.5376562954347186</v>
      </c>
      <c r="O20" s="9">
        <f t="shared" si="8"/>
        <v>18.832662449683728</v>
      </c>
    </row>
    <row r="21" spans="1:15" s="1" customFormat="1" ht="14.25" x14ac:dyDescent="0.2">
      <c r="A21" s="43"/>
      <c r="B21" s="34">
        <v>2017</v>
      </c>
      <c r="C21" s="139">
        <v>35480</v>
      </c>
      <c r="D21" s="139">
        <v>3904</v>
      </c>
      <c r="E21" s="139">
        <v>5188</v>
      </c>
      <c r="F21" s="26" t="s">
        <v>54</v>
      </c>
      <c r="G21" s="139">
        <v>3924</v>
      </c>
      <c r="H21" s="24">
        <v>49429</v>
      </c>
      <c r="I21" s="19"/>
      <c r="J21" s="9">
        <f t="shared" ref="J21:L25" si="9">(C21-C20)*100/C20</f>
        <v>-5.3942351278564384</v>
      </c>
      <c r="K21" s="9">
        <f t="shared" si="9"/>
        <v>54.859182863942877</v>
      </c>
      <c r="L21" s="9">
        <f t="shared" si="9"/>
        <v>-2.0762551906379767</v>
      </c>
      <c r="M21" s="9" t="e">
        <f>(F21-F20)*100/F20</f>
        <v>#VALUE!</v>
      </c>
      <c r="N21" s="9">
        <f>(G21-G20)*100/G20</f>
        <v>26.133076181292189</v>
      </c>
      <c r="O21" s="9">
        <f>(H21-H20)*100/H20</f>
        <v>-0.33672070328252279</v>
      </c>
    </row>
    <row r="22" spans="1:15" s="1" customFormat="1" x14ac:dyDescent="0.2">
      <c r="A22" s="43"/>
      <c r="B22" s="42">
        <v>2018</v>
      </c>
      <c r="C22" s="17">
        <v>41322</v>
      </c>
      <c r="D22" s="17">
        <v>3543</v>
      </c>
      <c r="E22" s="17">
        <v>5940</v>
      </c>
      <c r="F22" s="17">
        <v>1572</v>
      </c>
      <c r="G22" s="17">
        <v>3977</v>
      </c>
      <c r="H22" s="18">
        <v>56353</v>
      </c>
      <c r="I22" s="19"/>
      <c r="J22" s="9">
        <f t="shared" ref="J22:J27" si="10">(C22-C21)*100/C21</f>
        <v>16.465614430665163</v>
      </c>
      <c r="K22" s="9">
        <f t="shared" si="9"/>
        <v>-9.2469262295081975</v>
      </c>
      <c r="L22" s="9">
        <f t="shared" si="9"/>
        <v>14.494988434849652</v>
      </c>
      <c r="M22" s="9" t="e">
        <f>(F22-F21)*100/F21</f>
        <v>#VALUE!</v>
      </c>
      <c r="N22" s="9">
        <f>(G22-G21)*100/G21</f>
        <v>1.3506625891946993</v>
      </c>
      <c r="O22" s="9">
        <f>(H22-H21)*100/H21</f>
        <v>14.007971029152927</v>
      </c>
    </row>
    <row r="23" spans="1:15" s="1" customFormat="1" ht="14.25" x14ac:dyDescent="0.2">
      <c r="A23" s="43"/>
      <c r="B23" s="42">
        <v>2019</v>
      </c>
      <c r="C23" s="17">
        <v>34271</v>
      </c>
      <c r="D23" s="17">
        <v>3305</v>
      </c>
      <c r="E23" s="17">
        <v>5250</v>
      </c>
      <c r="F23" s="22" t="s">
        <v>55</v>
      </c>
      <c r="G23" s="17">
        <v>4951</v>
      </c>
      <c r="H23" s="18">
        <v>48410</v>
      </c>
      <c r="I23" s="19"/>
      <c r="J23" s="9">
        <f t="shared" si="10"/>
        <v>-17.063549682977591</v>
      </c>
      <c r="K23" s="9">
        <f t="shared" si="9"/>
        <v>-6.7174710697149305</v>
      </c>
      <c r="L23" s="9">
        <f t="shared" si="9"/>
        <v>-11.616161616161616</v>
      </c>
      <c r="M23" s="9" t="e">
        <f t="shared" ref="M23:M25" si="11">(F23-F22)*100/F22</f>
        <v>#VALUE!</v>
      </c>
      <c r="N23" s="9">
        <f t="shared" ref="N23:N25" si="12">(G23-G22)*100/G22</f>
        <v>24.490822227809907</v>
      </c>
      <c r="O23" s="9">
        <f t="shared" ref="O23:O25" si="13">(H23-H22)*100/H22</f>
        <v>-14.095079232693912</v>
      </c>
    </row>
    <row r="24" spans="1:15" s="1" customFormat="1" x14ac:dyDescent="0.2">
      <c r="A24" s="43"/>
      <c r="B24" s="42">
        <v>2020</v>
      </c>
      <c r="C24" s="22">
        <v>25430</v>
      </c>
      <c r="D24" s="22">
        <v>1671</v>
      </c>
      <c r="E24" s="22">
        <v>2224</v>
      </c>
      <c r="F24" s="22">
        <v>627</v>
      </c>
      <c r="G24" s="17">
        <v>2013</v>
      </c>
      <c r="H24" s="18">
        <v>31965</v>
      </c>
      <c r="I24" s="19"/>
      <c r="J24" s="9">
        <f t="shared" si="10"/>
        <v>-25.797321350412886</v>
      </c>
      <c r="K24" s="9">
        <f t="shared" si="9"/>
        <v>-49.440242057488653</v>
      </c>
      <c r="L24" s="9">
        <f t="shared" si="9"/>
        <v>-57.638095238095239</v>
      </c>
      <c r="M24" s="9" t="e">
        <f t="shared" si="11"/>
        <v>#VALUE!</v>
      </c>
      <c r="N24" s="9">
        <f t="shared" si="12"/>
        <v>-59.341547162189457</v>
      </c>
      <c r="O24" s="9">
        <f t="shared" si="13"/>
        <v>-33.970254079735589</v>
      </c>
    </row>
    <row r="25" spans="1:15" s="1" customFormat="1" x14ac:dyDescent="0.2">
      <c r="A25" s="43"/>
      <c r="B25" s="42">
        <v>2021</v>
      </c>
      <c r="C25" s="22">
        <v>26327</v>
      </c>
      <c r="D25" s="22">
        <v>2459</v>
      </c>
      <c r="E25" s="22">
        <v>2759</v>
      </c>
      <c r="F25" s="22">
        <v>1138</v>
      </c>
      <c r="G25" s="29">
        <v>2059</v>
      </c>
      <c r="H25" s="33">
        <v>34742</v>
      </c>
      <c r="I25" s="19"/>
      <c r="J25" s="9">
        <f t="shared" si="10"/>
        <v>3.5273299252850965</v>
      </c>
      <c r="K25" s="9">
        <f t="shared" si="9"/>
        <v>47.157390783961702</v>
      </c>
      <c r="L25" s="9">
        <f t="shared" si="9"/>
        <v>24.055755395683452</v>
      </c>
      <c r="M25" s="9">
        <f t="shared" si="11"/>
        <v>81.499202551834131</v>
      </c>
      <c r="N25" s="9">
        <f t="shared" si="12"/>
        <v>2.2851465474416295</v>
      </c>
      <c r="O25" s="9">
        <f t="shared" si="13"/>
        <v>8.6876270921320202</v>
      </c>
    </row>
    <row r="26" spans="1:15" s="1" customFormat="1" x14ac:dyDescent="0.2">
      <c r="A26" s="43"/>
      <c r="B26" s="63">
        <v>2022</v>
      </c>
      <c r="C26" s="22">
        <v>30289</v>
      </c>
      <c r="D26" s="22">
        <v>3367</v>
      </c>
      <c r="E26" s="22">
        <v>3887</v>
      </c>
      <c r="F26" s="22">
        <v>990</v>
      </c>
      <c r="G26" s="29">
        <v>2464</v>
      </c>
      <c r="H26" s="62">
        <v>40996</v>
      </c>
      <c r="I26" s="19"/>
      <c r="J26" s="9">
        <f t="shared" si="10"/>
        <v>15.049189045466631</v>
      </c>
      <c r="K26" s="9">
        <f t="shared" ref="K26" si="14">(D26-D25)*100/D25</f>
        <v>36.925579503863361</v>
      </c>
      <c r="L26" s="9">
        <f t="shared" ref="L26" si="15">(E26-E25)*100/E25</f>
        <v>40.884378397970281</v>
      </c>
      <c r="M26" s="9">
        <f t="shared" ref="M26" si="16">(F26-F25)*100/F25</f>
        <v>-13.005272407732864</v>
      </c>
      <c r="N26" s="9">
        <f t="shared" ref="N26" si="17">(G26-G25)*100/G25</f>
        <v>19.669742593491986</v>
      </c>
      <c r="O26" s="9">
        <f t="shared" ref="O26" si="18">(H26-H25)*100/H25</f>
        <v>18.001266478613783</v>
      </c>
    </row>
    <row r="27" spans="1:15" s="1" customFormat="1" x14ac:dyDescent="0.2">
      <c r="A27" s="43"/>
      <c r="B27" s="63">
        <v>2023</v>
      </c>
      <c r="C27" s="140">
        <v>27188</v>
      </c>
      <c r="D27" s="140">
        <v>2804</v>
      </c>
      <c r="E27" s="140">
        <v>4750</v>
      </c>
      <c r="F27" s="140">
        <v>1020</v>
      </c>
      <c r="G27" s="140">
        <v>2348</v>
      </c>
      <c r="H27" s="62">
        <v>38108</v>
      </c>
      <c r="I27" s="19"/>
      <c r="J27" s="9">
        <f t="shared" si="10"/>
        <v>-10.238040212618442</v>
      </c>
      <c r="K27" s="9">
        <f t="shared" ref="K27" si="19">(D27-D26)*100/D26</f>
        <v>-16.721116721116722</v>
      </c>
      <c r="L27" s="9">
        <f t="shared" ref="L27" si="20">(E27-E26)*100/E26</f>
        <v>22.202212503215847</v>
      </c>
      <c r="M27" s="9">
        <f t="shared" ref="M27" si="21">(F27-F26)*100/F26</f>
        <v>3.0303030303030303</v>
      </c>
      <c r="N27" s="9">
        <f t="shared" ref="N27" si="22">(G27-G26)*100/G26</f>
        <v>-4.7077922077922079</v>
      </c>
      <c r="O27" s="9">
        <f t="shared" ref="O27" si="23">(H27-H26)*100/H26</f>
        <v>-7.0445897160698605</v>
      </c>
    </row>
    <row r="28" spans="1:15" s="1" customFormat="1" x14ac:dyDescent="0.2">
      <c r="A28" s="167"/>
      <c r="B28" s="157"/>
      <c r="C28" s="157"/>
      <c r="D28" s="157"/>
      <c r="E28" s="157"/>
      <c r="F28" s="157"/>
      <c r="G28" s="157"/>
      <c r="H28" s="158"/>
      <c r="I28" s="19"/>
      <c r="J28" s="9"/>
      <c r="K28" s="9"/>
      <c r="L28" s="9"/>
      <c r="M28" s="9"/>
      <c r="N28" s="9"/>
      <c r="O28" s="9"/>
    </row>
    <row r="29" spans="1:15" s="1" customFormat="1" x14ac:dyDescent="0.2">
      <c r="A29" s="163"/>
      <c r="B29" s="157"/>
      <c r="C29" s="157"/>
      <c r="D29" s="157"/>
      <c r="E29" s="157"/>
      <c r="F29" s="157"/>
      <c r="G29" s="157"/>
      <c r="H29" s="164"/>
      <c r="J29" s="9"/>
      <c r="K29" s="10"/>
      <c r="L29" s="10"/>
      <c r="M29" s="10"/>
      <c r="N29" s="10"/>
      <c r="O29" s="10"/>
    </row>
    <row r="30" spans="1:15" s="1" customFormat="1" x14ac:dyDescent="0.2">
      <c r="A30" s="160" t="s">
        <v>13</v>
      </c>
      <c r="B30" s="34">
        <v>2001</v>
      </c>
      <c r="C30" s="30">
        <v>5482</v>
      </c>
      <c r="D30" s="30">
        <v>1970</v>
      </c>
      <c r="E30" s="30">
        <v>2235</v>
      </c>
      <c r="F30" s="31">
        <v>127</v>
      </c>
      <c r="G30" s="31">
        <v>921</v>
      </c>
      <c r="H30" s="18">
        <v>10735</v>
      </c>
      <c r="J30" s="9"/>
      <c r="K30" s="10"/>
      <c r="L30" s="10"/>
      <c r="M30" s="10"/>
      <c r="N30" s="10"/>
      <c r="O30" s="10"/>
    </row>
    <row r="31" spans="1:15" s="1" customFormat="1" x14ac:dyDescent="0.2">
      <c r="A31" s="161"/>
      <c r="B31" s="34">
        <v>2002</v>
      </c>
      <c r="C31" s="30">
        <v>5966</v>
      </c>
      <c r="D31" s="30">
        <v>2114</v>
      </c>
      <c r="E31" s="30">
        <v>2611</v>
      </c>
      <c r="F31" s="31">
        <v>68</v>
      </c>
      <c r="G31" s="31">
        <v>722</v>
      </c>
      <c r="H31" s="18">
        <v>11481</v>
      </c>
      <c r="J31" s="9">
        <f t="shared" ref="J31:J36" si="24">(C31-C30)*100/C30</f>
        <v>8.8288945640277277</v>
      </c>
      <c r="K31" s="9">
        <f t="shared" ref="K31:O35" si="25">(D31-D30)*100/D30</f>
        <v>7.3096446700507611</v>
      </c>
      <c r="L31" s="9">
        <f t="shared" si="25"/>
        <v>16.823266219239375</v>
      </c>
      <c r="M31" s="9">
        <f t="shared" si="25"/>
        <v>-46.45669291338583</v>
      </c>
      <c r="N31" s="9">
        <f t="shared" si="25"/>
        <v>-21.606948968512487</v>
      </c>
      <c r="O31" s="9">
        <f t="shared" si="25"/>
        <v>6.9492314857941313</v>
      </c>
    </row>
    <row r="32" spans="1:15" s="1" customFormat="1" x14ac:dyDescent="0.2">
      <c r="A32" s="161"/>
      <c r="B32" s="34">
        <v>2003</v>
      </c>
      <c r="C32" s="30">
        <v>6418</v>
      </c>
      <c r="D32" s="30">
        <v>2735</v>
      </c>
      <c r="E32" s="30">
        <v>2033</v>
      </c>
      <c r="F32" s="31">
        <v>127</v>
      </c>
      <c r="G32" s="31">
        <v>697</v>
      </c>
      <c r="H32" s="18">
        <v>12010</v>
      </c>
      <c r="J32" s="9">
        <f t="shared" si="24"/>
        <v>7.5762655045256455</v>
      </c>
      <c r="K32" s="9">
        <f t="shared" si="25"/>
        <v>29.375591296121097</v>
      </c>
      <c r="L32" s="9">
        <f t="shared" si="25"/>
        <v>-22.137112217541173</v>
      </c>
      <c r="M32" s="9">
        <f t="shared" si="25"/>
        <v>86.764705882352942</v>
      </c>
      <c r="N32" s="9">
        <f t="shared" si="25"/>
        <v>-3.4626038781163433</v>
      </c>
      <c r="O32" s="9">
        <f t="shared" si="25"/>
        <v>4.6076125773016292</v>
      </c>
    </row>
    <row r="33" spans="1:23" s="1" customFormat="1" x14ac:dyDescent="0.2">
      <c r="A33" s="161"/>
      <c r="B33" s="34">
        <v>2004</v>
      </c>
      <c r="C33" s="30">
        <v>6192</v>
      </c>
      <c r="D33" s="30">
        <v>2478</v>
      </c>
      <c r="E33" s="30">
        <v>2334</v>
      </c>
      <c r="F33" s="31">
        <v>153</v>
      </c>
      <c r="G33" s="31">
        <v>888</v>
      </c>
      <c r="H33" s="18">
        <v>12045</v>
      </c>
      <c r="J33" s="9">
        <f t="shared" si="24"/>
        <v>-3.5213462137737612</v>
      </c>
      <c r="K33" s="9">
        <f t="shared" si="25"/>
        <v>-9.3967093235831811</v>
      </c>
      <c r="L33" s="9">
        <f t="shared" si="25"/>
        <v>14.805705853418592</v>
      </c>
      <c r="M33" s="9">
        <f t="shared" si="25"/>
        <v>20.472440944881889</v>
      </c>
      <c r="N33" s="9">
        <f t="shared" si="25"/>
        <v>27.403156384505021</v>
      </c>
      <c r="O33" s="9">
        <f t="shared" si="25"/>
        <v>0.29142381348875934</v>
      </c>
    </row>
    <row r="34" spans="1:23" s="1" customFormat="1" x14ac:dyDescent="0.2">
      <c r="A34" s="161"/>
      <c r="B34" s="34">
        <v>2005</v>
      </c>
      <c r="C34" s="30">
        <v>5895</v>
      </c>
      <c r="D34" s="30">
        <v>1706</v>
      </c>
      <c r="E34" s="30">
        <v>2936</v>
      </c>
      <c r="F34" s="31">
        <v>161</v>
      </c>
      <c r="G34" s="31">
        <v>777</v>
      </c>
      <c r="H34" s="18">
        <v>11475</v>
      </c>
      <c r="J34" s="9">
        <f t="shared" si="24"/>
        <v>-4.7965116279069768</v>
      </c>
      <c r="K34" s="9">
        <f t="shared" si="25"/>
        <v>-31.154156577885391</v>
      </c>
      <c r="L34" s="9">
        <f t="shared" si="25"/>
        <v>25.792630676949443</v>
      </c>
      <c r="M34" s="9">
        <f t="shared" si="25"/>
        <v>5.2287581699346406</v>
      </c>
      <c r="N34" s="9">
        <f t="shared" si="25"/>
        <v>-12.5</v>
      </c>
      <c r="O34" s="9">
        <f t="shared" si="25"/>
        <v>-4.7322540473225407</v>
      </c>
    </row>
    <row r="35" spans="1:23" s="1" customFormat="1" x14ac:dyDescent="0.2">
      <c r="A35" s="161"/>
      <c r="B35" s="34">
        <v>2006</v>
      </c>
      <c r="C35" s="30">
        <v>5746</v>
      </c>
      <c r="D35" s="30">
        <v>2173</v>
      </c>
      <c r="E35" s="30">
        <v>2255</v>
      </c>
      <c r="F35" s="31">
        <v>75</v>
      </c>
      <c r="G35" s="31">
        <v>905</v>
      </c>
      <c r="H35" s="18">
        <v>11154</v>
      </c>
      <c r="J35" s="9">
        <f t="shared" si="24"/>
        <v>-2.5275657336726041</v>
      </c>
      <c r="K35" s="9">
        <f t="shared" si="25"/>
        <v>27.373974208675264</v>
      </c>
      <c r="L35" s="9">
        <f t="shared" si="25"/>
        <v>-23.19482288828338</v>
      </c>
      <c r="M35" s="9">
        <f t="shared" si="25"/>
        <v>-53.41614906832298</v>
      </c>
      <c r="N35" s="9">
        <f t="shared" si="25"/>
        <v>16.473616473616474</v>
      </c>
      <c r="O35" s="9">
        <f t="shared" si="25"/>
        <v>-2.7973856209150325</v>
      </c>
    </row>
    <row r="36" spans="1:23" s="1" customFormat="1" x14ac:dyDescent="0.2">
      <c r="A36" s="161"/>
      <c r="B36" s="34">
        <v>2007</v>
      </c>
      <c r="C36" s="29">
        <v>6588</v>
      </c>
      <c r="D36" s="29">
        <v>2320</v>
      </c>
      <c r="E36" s="29">
        <v>2480</v>
      </c>
      <c r="F36" s="29">
        <v>266</v>
      </c>
      <c r="G36" s="29">
        <v>828</v>
      </c>
      <c r="H36" s="18">
        <v>12482</v>
      </c>
      <c r="J36" s="9">
        <f t="shared" si="24"/>
        <v>14.653672119735468</v>
      </c>
      <c r="K36" s="9">
        <f t="shared" ref="K36:O37" si="26">(D36-D35)*100/D35</f>
        <v>6.7648412333179939</v>
      </c>
      <c r="L36" s="9">
        <f t="shared" si="26"/>
        <v>9.9778270509977833</v>
      </c>
      <c r="M36" s="9">
        <f t="shared" si="26"/>
        <v>254.66666666666666</v>
      </c>
      <c r="N36" s="9">
        <f t="shared" si="26"/>
        <v>-8.5082872928176787</v>
      </c>
      <c r="O36" s="9">
        <f t="shared" si="26"/>
        <v>11.906042675273444</v>
      </c>
    </row>
    <row r="37" spans="1:23" s="1" customFormat="1" x14ac:dyDescent="0.2">
      <c r="A37" s="161"/>
      <c r="B37" s="34">
        <v>2008</v>
      </c>
      <c r="C37" s="29">
        <v>7153</v>
      </c>
      <c r="D37" s="22">
        <v>2157</v>
      </c>
      <c r="E37" s="29">
        <v>2545</v>
      </c>
      <c r="F37" s="29">
        <v>83</v>
      </c>
      <c r="G37" s="29">
        <v>748</v>
      </c>
      <c r="H37" s="18">
        <v>12686</v>
      </c>
      <c r="J37" s="9">
        <f>(C37-C36)*100/C36</f>
        <v>8.5761991499696411</v>
      </c>
      <c r="K37" s="9">
        <f t="shared" si="26"/>
        <v>-7.0258620689655169</v>
      </c>
      <c r="L37" s="9">
        <f t="shared" si="26"/>
        <v>2.620967741935484</v>
      </c>
      <c r="M37" s="9">
        <f t="shared" si="26"/>
        <v>-68.796992481203006</v>
      </c>
      <c r="N37" s="9">
        <f t="shared" si="26"/>
        <v>-9.6618357487922708</v>
      </c>
      <c r="O37" s="9">
        <f t="shared" si="26"/>
        <v>1.6343534689953534</v>
      </c>
    </row>
    <row r="38" spans="1:23" s="1" customFormat="1" ht="14.25" x14ac:dyDescent="0.2">
      <c r="A38" s="161"/>
      <c r="B38" s="34">
        <v>2009</v>
      </c>
      <c r="C38" s="29">
        <v>6544</v>
      </c>
      <c r="D38" s="22">
        <v>1855</v>
      </c>
      <c r="E38" s="29">
        <v>2564</v>
      </c>
      <c r="F38" s="22" t="s">
        <v>57</v>
      </c>
      <c r="G38" s="29">
        <v>971</v>
      </c>
      <c r="H38" s="18">
        <v>12087</v>
      </c>
      <c r="J38" s="9">
        <f>(C38-C37)*100/C37</f>
        <v>-8.5139102474486226</v>
      </c>
      <c r="K38" s="9">
        <f t="shared" ref="K38:O39" si="27">(D38-D37)*100/D37</f>
        <v>-14.000927213722763</v>
      </c>
      <c r="L38" s="9">
        <f t="shared" si="27"/>
        <v>0.74656188605108054</v>
      </c>
      <c r="M38" s="9" t="e">
        <f t="shared" si="27"/>
        <v>#VALUE!</v>
      </c>
      <c r="N38" s="9">
        <f t="shared" si="27"/>
        <v>29.81283422459893</v>
      </c>
      <c r="O38" s="9">
        <f t="shared" si="27"/>
        <v>-4.7217405013400597</v>
      </c>
    </row>
    <row r="39" spans="1:23" s="1" customFormat="1" ht="14.25" x14ac:dyDescent="0.2">
      <c r="A39" s="161"/>
      <c r="B39" s="34">
        <v>2010</v>
      </c>
      <c r="C39" s="29">
        <v>4756</v>
      </c>
      <c r="D39" s="22">
        <v>2080</v>
      </c>
      <c r="E39" s="29">
        <v>2190</v>
      </c>
      <c r="F39" s="22" t="s">
        <v>58</v>
      </c>
      <c r="G39" s="29">
        <v>755</v>
      </c>
      <c r="H39" s="18">
        <v>9833</v>
      </c>
      <c r="J39" s="9">
        <f>(C39-C38)*100/C38</f>
        <v>-27.322738386308068</v>
      </c>
      <c r="K39" s="9">
        <f t="shared" si="27"/>
        <v>12.129380053908356</v>
      </c>
      <c r="L39" s="9">
        <f t="shared" si="27"/>
        <v>-14.586583463338533</v>
      </c>
      <c r="M39" s="9" t="e">
        <f t="shared" si="27"/>
        <v>#VALUE!</v>
      </c>
      <c r="N39" s="9">
        <f t="shared" si="27"/>
        <v>-22.245108135942328</v>
      </c>
      <c r="O39" s="9">
        <f t="shared" si="27"/>
        <v>-18.648134359228923</v>
      </c>
    </row>
    <row r="40" spans="1:23" s="1" customFormat="1" ht="14.25" x14ac:dyDescent="0.2">
      <c r="A40" s="117"/>
      <c r="B40" s="34">
        <v>2011</v>
      </c>
      <c r="C40" s="29">
        <v>3794</v>
      </c>
      <c r="D40" s="29">
        <v>2243</v>
      </c>
      <c r="E40" s="29">
        <v>1816</v>
      </c>
      <c r="F40" s="22" t="s">
        <v>59</v>
      </c>
      <c r="G40" s="22" t="s">
        <v>62</v>
      </c>
      <c r="H40" s="18">
        <v>8357</v>
      </c>
      <c r="I40" s="52"/>
      <c r="J40" s="9">
        <f>(C40-C39)*100/C39</f>
        <v>-20.22708158116064</v>
      </c>
      <c r="K40" s="9">
        <f t="shared" ref="K40:O41" si="28">(D40-D39)*100/D39</f>
        <v>7.8365384615384617</v>
      </c>
      <c r="L40" s="9">
        <f t="shared" si="28"/>
        <v>-17.077625570776256</v>
      </c>
      <c r="M40" s="9" t="e">
        <f t="shared" si="28"/>
        <v>#VALUE!</v>
      </c>
      <c r="N40" s="9" t="e">
        <f t="shared" si="28"/>
        <v>#VALUE!</v>
      </c>
      <c r="O40" s="9">
        <f t="shared" si="28"/>
        <v>-15.010678328078917</v>
      </c>
    </row>
    <row r="41" spans="1:23" s="1" customFormat="1" ht="14.25" x14ac:dyDescent="0.2">
      <c r="A41" s="117"/>
      <c r="B41" s="34">
        <v>2012</v>
      </c>
      <c r="C41" s="17">
        <v>3507</v>
      </c>
      <c r="D41" s="17">
        <v>1646</v>
      </c>
      <c r="E41" s="17">
        <v>1990</v>
      </c>
      <c r="F41" s="142" t="s">
        <v>60</v>
      </c>
      <c r="G41" s="140">
        <v>604</v>
      </c>
      <c r="H41" s="18">
        <v>7780</v>
      </c>
      <c r="I41" s="53"/>
      <c r="J41" s="9">
        <f>(C41-C40)*100/C40</f>
        <v>-7.5645756457564577</v>
      </c>
      <c r="K41" s="9">
        <f t="shared" si="28"/>
        <v>-26.616139099420419</v>
      </c>
      <c r="L41" s="9">
        <f t="shared" si="28"/>
        <v>9.5814977973568283</v>
      </c>
      <c r="M41" s="9" t="e">
        <f t="shared" si="28"/>
        <v>#VALUE!</v>
      </c>
      <c r="N41" s="9" t="e">
        <f t="shared" si="28"/>
        <v>#VALUE!</v>
      </c>
      <c r="O41" s="9">
        <f t="shared" si="28"/>
        <v>-6.9043915280603088</v>
      </c>
    </row>
    <row r="42" spans="1:23" s="1" customFormat="1" ht="14.25" x14ac:dyDescent="0.2">
      <c r="A42" s="117"/>
      <c r="B42" s="34">
        <v>2013</v>
      </c>
      <c r="C42" s="140">
        <v>1878</v>
      </c>
      <c r="D42" s="140">
        <v>773</v>
      </c>
      <c r="E42" s="140">
        <v>1574</v>
      </c>
      <c r="F42" s="32" t="s">
        <v>19</v>
      </c>
      <c r="G42" s="22" t="s">
        <v>63</v>
      </c>
      <c r="H42" s="18">
        <v>4365</v>
      </c>
      <c r="I42" s="20"/>
      <c r="J42" s="9">
        <f t="shared" ref="J42:L43" si="29">(C42-C41)*100/C41</f>
        <v>-46.449957228400343</v>
      </c>
      <c r="K42" s="9">
        <f t="shared" si="29"/>
        <v>-53.037667071688944</v>
      </c>
      <c r="L42" s="9">
        <f t="shared" si="29"/>
        <v>-20.904522613065328</v>
      </c>
      <c r="M42" s="9"/>
      <c r="N42" s="9" t="e">
        <f t="shared" ref="N42:O45" si="30">(G42-G41)*100/G41</f>
        <v>#VALUE!</v>
      </c>
      <c r="O42" s="9">
        <f t="shared" si="30"/>
        <v>-43.894601542416453</v>
      </c>
    </row>
    <row r="43" spans="1:23" s="1" customFormat="1" x14ac:dyDescent="0.2">
      <c r="A43" s="117"/>
      <c r="B43" s="34">
        <v>2014</v>
      </c>
      <c r="C43" s="140">
        <v>2697</v>
      </c>
      <c r="D43" s="140">
        <v>789</v>
      </c>
      <c r="E43" s="22">
        <v>1800</v>
      </c>
      <c r="F43" s="32" t="s">
        <v>19</v>
      </c>
      <c r="G43" s="140">
        <v>913</v>
      </c>
      <c r="H43" s="18">
        <v>6294</v>
      </c>
      <c r="I43" s="20"/>
      <c r="J43" s="9">
        <f t="shared" si="29"/>
        <v>43.610223642172521</v>
      </c>
      <c r="K43" s="9">
        <f t="shared" si="29"/>
        <v>2.0698576972833118</v>
      </c>
      <c r="L43" s="9">
        <f t="shared" si="29"/>
        <v>14.358322744599747</v>
      </c>
      <c r="M43" s="9"/>
      <c r="N43" s="9" t="e">
        <f t="shared" si="30"/>
        <v>#VALUE!</v>
      </c>
      <c r="O43" s="9">
        <f t="shared" si="30"/>
        <v>44.192439862542955</v>
      </c>
    </row>
    <row r="44" spans="1:23" s="1" customFormat="1" x14ac:dyDescent="0.2">
      <c r="A44" s="117"/>
      <c r="B44" s="42">
        <v>2015</v>
      </c>
      <c r="C44" s="140">
        <v>1755</v>
      </c>
      <c r="D44" s="140">
        <v>709</v>
      </c>
      <c r="E44" s="22">
        <v>1825</v>
      </c>
      <c r="F44" s="141">
        <v>26</v>
      </c>
      <c r="G44" s="141">
        <v>1041</v>
      </c>
      <c r="H44" s="27">
        <v>5356</v>
      </c>
      <c r="I44" s="20"/>
      <c r="J44" s="9">
        <f t="shared" ref="J44:L45" si="31">(C44-C43)*100/C43</f>
        <v>-34.927697441601779</v>
      </c>
      <c r="K44" s="9">
        <f t="shared" si="31"/>
        <v>-10.139416983523448</v>
      </c>
      <c r="L44" s="9">
        <f t="shared" si="31"/>
        <v>1.3888888888888888</v>
      </c>
      <c r="M44" s="9"/>
      <c r="N44" s="9">
        <f t="shared" si="30"/>
        <v>14.019715224534501</v>
      </c>
      <c r="O44" s="9">
        <f t="shared" si="30"/>
        <v>-14.903082300603749</v>
      </c>
    </row>
    <row r="45" spans="1:23" s="1" customFormat="1" ht="14.25" x14ac:dyDescent="0.2">
      <c r="A45" s="117"/>
      <c r="B45" s="42">
        <v>2016</v>
      </c>
      <c r="C45" s="17">
        <v>2274</v>
      </c>
      <c r="D45" s="22" t="s">
        <v>56</v>
      </c>
      <c r="E45" s="17">
        <v>1288</v>
      </c>
      <c r="F45" s="22" t="s">
        <v>20</v>
      </c>
      <c r="G45" s="17">
        <v>1029</v>
      </c>
      <c r="H45" s="18">
        <v>5118</v>
      </c>
      <c r="I45" s="20"/>
      <c r="J45" s="9">
        <f t="shared" si="31"/>
        <v>29.572649572649574</v>
      </c>
      <c r="K45" s="9" t="e">
        <f t="shared" si="31"/>
        <v>#VALUE!</v>
      </c>
      <c r="L45" s="9">
        <f t="shared" si="31"/>
        <v>-29.424657534246574</v>
      </c>
      <c r="M45" s="9"/>
      <c r="N45" s="9">
        <f t="shared" si="30"/>
        <v>-1.1527377521613833</v>
      </c>
      <c r="O45" s="9">
        <f t="shared" si="30"/>
        <v>-4.4436146377893948</v>
      </c>
    </row>
    <row r="46" spans="1:23" s="1" customFormat="1" x14ac:dyDescent="0.2">
      <c r="A46" s="117"/>
      <c r="B46" s="34">
        <v>2017</v>
      </c>
      <c r="C46" s="17">
        <v>1857</v>
      </c>
      <c r="D46" s="17">
        <v>646</v>
      </c>
      <c r="E46" s="17">
        <v>1124</v>
      </c>
      <c r="F46" s="22" t="s">
        <v>21</v>
      </c>
      <c r="G46" s="17">
        <v>547</v>
      </c>
      <c r="H46" s="18">
        <v>4218</v>
      </c>
      <c r="I46" s="20"/>
      <c r="J46" s="9">
        <f t="shared" ref="J46:L50" si="32">(C46-C45)*100/C45</f>
        <v>-18.337730870712402</v>
      </c>
      <c r="K46" s="9" t="e">
        <f t="shared" si="32"/>
        <v>#VALUE!</v>
      </c>
      <c r="L46" s="9">
        <f t="shared" si="32"/>
        <v>-12.732919254658386</v>
      </c>
      <c r="M46" s="9"/>
      <c r="N46" s="9">
        <f>(G46-G45)*100/G45</f>
        <v>-46.841593780369294</v>
      </c>
      <c r="O46" s="9">
        <f>(H46-H45)*100/H45</f>
        <v>-17.584994138335286</v>
      </c>
    </row>
    <row r="47" spans="1:23" s="1" customFormat="1" ht="14.25" x14ac:dyDescent="0.2">
      <c r="A47" s="117"/>
      <c r="B47" s="42">
        <v>2018</v>
      </c>
      <c r="C47" s="17">
        <v>2425</v>
      </c>
      <c r="D47" s="17">
        <v>1131</v>
      </c>
      <c r="E47" s="17">
        <v>1782</v>
      </c>
      <c r="F47" s="22" t="s">
        <v>22</v>
      </c>
      <c r="G47" s="17">
        <v>1063</v>
      </c>
      <c r="H47" s="18">
        <v>6508</v>
      </c>
      <c r="I47" s="20"/>
      <c r="J47" s="9">
        <f t="shared" si="32"/>
        <v>30.586968228325254</v>
      </c>
      <c r="K47" s="9">
        <f t="shared" si="32"/>
        <v>75.077399380804948</v>
      </c>
      <c r="L47" s="9">
        <f t="shared" si="32"/>
        <v>58.540925266903912</v>
      </c>
      <c r="M47" s="9"/>
      <c r="N47" s="9">
        <f>(G47-G46)*100/G46</f>
        <v>94.332723948811704</v>
      </c>
      <c r="O47" s="9">
        <f>(H47-H46)*100/H46</f>
        <v>54.291133238501658</v>
      </c>
      <c r="Q47" s="45"/>
      <c r="R47" s="46"/>
      <c r="S47" s="46"/>
      <c r="T47" s="46"/>
      <c r="U47" s="46"/>
      <c r="V47" s="46"/>
      <c r="W47" s="46"/>
    </row>
    <row r="48" spans="1:23" s="1" customFormat="1" ht="14.25" x14ac:dyDescent="0.2">
      <c r="A48" s="117"/>
      <c r="B48" s="42">
        <v>2019</v>
      </c>
      <c r="C48" s="17">
        <v>2471</v>
      </c>
      <c r="D48" s="17">
        <v>633</v>
      </c>
      <c r="E48" s="17">
        <v>1508</v>
      </c>
      <c r="F48" s="22" t="s">
        <v>61</v>
      </c>
      <c r="G48" s="17">
        <v>964</v>
      </c>
      <c r="H48" s="18">
        <v>5843</v>
      </c>
      <c r="I48" s="20"/>
      <c r="J48" s="9">
        <f t="shared" si="32"/>
        <v>1.8969072164948453</v>
      </c>
      <c r="K48" s="9">
        <f t="shared" si="32"/>
        <v>-44.031830238726791</v>
      </c>
      <c r="L48" s="9">
        <f t="shared" si="32"/>
        <v>-15.37598204264871</v>
      </c>
      <c r="M48" s="9"/>
      <c r="N48" s="9">
        <f t="shared" ref="N48:N50" si="33">(G48-G47)*100/G47</f>
        <v>-9.313264346190028</v>
      </c>
      <c r="O48" s="9">
        <f t="shared" ref="O48:O49" si="34">(H48-H47)*100/H47</f>
        <v>-10.218192993239091</v>
      </c>
      <c r="Q48" s="45"/>
      <c r="R48" s="47"/>
      <c r="S48" s="47"/>
      <c r="T48" s="45"/>
      <c r="U48" s="47"/>
      <c r="V48" s="47"/>
      <c r="W48" s="47"/>
    </row>
    <row r="49" spans="1:23" s="1" customFormat="1" x14ac:dyDescent="0.2">
      <c r="A49" s="117"/>
      <c r="B49" s="42">
        <v>2020</v>
      </c>
      <c r="C49" s="22">
        <v>1247</v>
      </c>
      <c r="D49" s="32">
        <v>175</v>
      </c>
      <c r="E49" s="32">
        <v>516</v>
      </c>
      <c r="F49" s="32">
        <v>0</v>
      </c>
      <c r="G49" s="17">
        <v>221</v>
      </c>
      <c r="H49" s="18">
        <v>2159</v>
      </c>
      <c r="I49" s="20"/>
      <c r="J49" s="9">
        <f t="shared" si="32"/>
        <v>-49.534601375961152</v>
      </c>
      <c r="K49" s="9">
        <f t="shared" si="32"/>
        <v>-72.353870458135859</v>
      </c>
      <c r="L49" s="9">
        <f t="shared" si="32"/>
        <v>-65.782493368700258</v>
      </c>
      <c r="M49" s="9"/>
      <c r="N49" s="9">
        <f t="shared" si="33"/>
        <v>-77.074688796680505</v>
      </c>
      <c r="O49" s="9">
        <f t="shared" si="34"/>
        <v>-63.049803183296255</v>
      </c>
      <c r="Q49" s="48"/>
      <c r="R49" s="40"/>
      <c r="S49" s="51"/>
      <c r="T49" s="51"/>
      <c r="U49" s="51"/>
      <c r="V49" s="19"/>
      <c r="W49" s="39"/>
    </row>
    <row r="50" spans="1:23" s="1" customFormat="1" x14ac:dyDescent="0.2">
      <c r="A50" s="117"/>
      <c r="B50" s="42">
        <v>2021</v>
      </c>
      <c r="C50" s="22">
        <v>1212</v>
      </c>
      <c r="D50" s="22">
        <v>304</v>
      </c>
      <c r="E50" s="22">
        <v>539</v>
      </c>
      <c r="F50" s="22">
        <v>104</v>
      </c>
      <c r="G50" s="22">
        <v>266</v>
      </c>
      <c r="H50" s="33">
        <v>2441</v>
      </c>
      <c r="I50" s="20"/>
      <c r="J50" s="9">
        <f t="shared" si="32"/>
        <v>-2.8067361668003206</v>
      </c>
      <c r="K50" s="9">
        <f t="shared" si="32"/>
        <v>73.714285714285708</v>
      </c>
      <c r="L50" s="9">
        <f t="shared" si="32"/>
        <v>4.4573643410852712</v>
      </c>
      <c r="M50" s="9"/>
      <c r="N50" s="9">
        <f t="shared" si="33"/>
        <v>20.361990950226243</v>
      </c>
      <c r="O50" s="9">
        <f>(H50-H49)*100/H49</f>
        <v>13.061602593793422</v>
      </c>
      <c r="Q50" s="48"/>
      <c r="R50" s="40"/>
      <c r="S50" s="40"/>
      <c r="T50" s="40"/>
      <c r="U50" s="40"/>
      <c r="V50" s="40"/>
      <c r="W50" s="49"/>
    </row>
    <row r="51" spans="1:23" s="1" customFormat="1" x14ac:dyDescent="0.2">
      <c r="A51" s="120"/>
      <c r="B51" s="119">
        <v>2022</v>
      </c>
      <c r="C51" s="22">
        <v>1363</v>
      </c>
      <c r="D51" s="22">
        <v>302</v>
      </c>
      <c r="E51" s="22">
        <v>783</v>
      </c>
      <c r="F51" s="140" t="s">
        <v>21</v>
      </c>
      <c r="G51" s="22">
        <v>540</v>
      </c>
      <c r="H51" s="33">
        <v>3000</v>
      </c>
      <c r="I51" s="20"/>
      <c r="J51" s="9">
        <f t="shared" ref="J51" si="35">(C51-C50)*100/C50</f>
        <v>12.458745874587459</v>
      </c>
      <c r="K51" s="9">
        <f t="shared" ref="K51" si="36">(D51-D50)*100/D50</f>
        <v>-0.65789473684210531</v>
      </c>
      <c r="L51" s="9">
        <f t="shared" ref="L51" si="37">(E51-E50)*100/E50</f>
        <v>45.269016697588128</v>
      </c>
      <c r="M51" s="9"/>
      <c r="N51" s="9">
        <f t="shared" ref="N51" si="38">(G51-G50)*100/G50</f>
        <v>103.00751879699249</v>
      </c>
      <c r="O51" s="9">
        <f>(H51-H50)*100/H50</f>
        <v>22.900450634985663</v>
      </c>
      <c r="Q51" s="48"/>
      <c r="R51" s="40"/>
      <c r="S51" s="40"/>
      <c r="T51" s="40"/>
      <c r="U51" s="40"/>
      <c r="V51" s="40"/>
      <c r="W51" s="49"/>
    </row>
    <row r="52" spans="1:23" s="1" customFormat="1" x14ac:dyDescent="0.2">
      <c r="A52" s="117"/>
      <c r="B52" s="63">
        <v>2023</v>
      </c>
      <c r="C52" s="140">
        <v>1449</v>
      </c>
      <c r="D52" s="140">
        <v>441</v>
      </c>
      <c r="E52" s="140">
        <v>804</v>
      </c>
      <c r="F52" s="140" t="s">
        <v>21</v>
      </c>
      <c r="G52" s="140">
        <v>363</v>
      </c>
      <c r="H52" s="137">
        <v>3072</v>
      </c>
      <c r="I52" s="20"/>
      <c r="J52" s="9">
        <f t="shared" ref="J52" si="39">(C52-C51)*100/C51</f>
        <v>6.3096111518708735</v>
      </c>
      <c r="K52" s="9">
        <f t="shared" ref="K52" si="40">(D52-D51)*100/D51</f>
        <v>46.026490066225165</v>
      </c>
      <c r="L52" s="9">
        <f t="shared" ref="L52" si="41">(E52-E51)*100/E51</f>
        <v>2.6819923371647509</v>
      </c>
      <c r="M52" s="9"/>
      <c r="N52" s="9">
        <f t="shared" ref="N52" si="42">(G52-G51)*100/G51</f>
        <v>-32.777777777777779</v>
      </c>
      <c r="O52" s="9">
        <f>(H52-H51)*100/H51</f>
        <v>2.4</v>
      </c>
      <c r="Q52" s="48"/>
      <c r="R52" s="40"/>
      <c r="S52" s="40"/>
      <c r="T52" s="40"/>
      <c r="U52" s="40"/>
      <c r="V52" s="40"/>
      <c r="W52" s="49"/>
    </row>
    <row r="53" spans="1:23" s="1" customFormat="1" x14ac:dyDescent="0.2">
      <c r="A53" s="61"/>
      <c r="B53" s="108"/>
      <c r="C53" s="109"/>
      <c r="D53" s="109"/>
      <c r="E53" s="109"/>
      <c r="F53" s="110"/>
      <c r="G53" s="109"/>
      <c r="H53" s="111"/>
      <c r="I53" s="20"/>
      <c r="J53" s="112"/>
      <c r="K53" s="112"/>
      <c r="L53" s="112"/>
      <c r="M53" s="112"/>
      <c r="N53" s="112"/>
      <c r="O53" s="113"/>
    </row>
    <row r="54" spans="1:23" s="1" customFormat="1" x14ac:dyDescent="0.2">
      <c r="A54" s="159"/>
      <c r="B54" s="159"/>
      <c r="C54" s="159"/>
      <c r="D54" s="159"/>
      <c r="E54" s="159"/>
      <c r="F54" s="159"/>
      <c r="G54" s="159"/>
      <c r="H54" s="161"/>
      <c r="J54" s="6"/>
    </row>
    <row r="55" spans="1:23" s="1" customFormat="1" ht="12.75" customHeight="1" x14ac:dyDescent="0.2">
      <c r="A55" s="165" t="s">
        <v>14</v>
      </c>
      <c r="B55" s="21">
        <v>2001</v>
      </c>
      <c r="C55" s="29">
        <v>53875</v>
      </c>
      <c r="D55" s="29">
        <v>4132</v>
      </c>
      <c r="E55" s="29">
        <v>8976</v>
      </c>
      <c r="F55" s="29">
        <v>1746</v>
      </c>
      <c r="G55" s="29">
        <v>5993</v>
      </c>
      <c r="H55" s="18">
        <v>74722</v>
      </c>
      <c r="J55" s="114"/>
      <c r="K55" s="115"/>
      <c r="L55" s="115"/>
      <c r="M55" s="115"/>
      <c r="N55" s="115"/>
      <c r="O55" s="116"/>
    </row>
    <row r="56" spans="1:23" s="1" customFormat="1" ht="13.5" customHeight="1" x14ac:dyDescent="0.2">
      <c r="A56" s="165"/>
      <c r="B56" s="21">
        <v>2002</v>
      </c>
      <c r="C56" s="29">
        <v>57610</v>
      </c>
      <c r="D56" s="29">
        <v>4893</v>
      </c>
      <c r="E56" s="29">
        <v>9034</v>
      </c>
      <c r="F56" s="29">
        <v>2155</v>
      </c>
      <c r="G56" s="29">
        <v>6370</v>
      </c>
      <c r="H56" s="18">
        <v>80062</v>
      </c>
      <c r="J56" s="9">
        <f t="shared" ref="J56:J61" si="43">(C56-C55)*100/C55</f>
        <v>6.9327146171693732</v>
      </c>
      <c r="K56" s="9">
        <f t="shared" ref="K56:O60" si="44">(D56-D55)*100/D55</f>
        <v>18.417231364956436</v>
      </c>
      <c r="L56" s="9">
        <f t="shared" si="44"/>
        <v>0.64616755793226377</v>
      </c>
      <c r="M56" s="9">
        <f t="shared" si="44"/>
        <v>23.424971363115692</v>
      </c>
      <c r="N56" s="9">
        <f t="shared" si="44"/>
        <v>6.2906724511930587</v>
      </c>
      <c r="O56" s="44">
        <f t="shared" si="44"/>
        <v>7.1464896549878212</v>
      </c>
    </row>
    <row r="57" spans="1:23" s="1" customFormat="1" x14ac:dyDescent="0.2">
      <c r="A57" s="165"/>
      <c r="B57" s="21">
        <v>2003</v>
      </c>
      <c r="C57" s="29">
        <v>57836</v>
      </c>
      <c r="D57" s="29">
        <v>5193</v>
      </c>
      <c r="E57" s="29">
        <v>8436</v>
      </c>
      <c r="F57" s="29">
        <v>2005</v>
      </c>
      <c r="G57" s="29">
        <v>6011</v>
      </c>
      <c r="H57" s="18">
        <v>79481</v>
      </c>
      <c r="J57" s="9">
        <f t="shared" si="43"/>
        <v>0.39229300468668632</v>
      </c>
      <c r="K57" s="9">
        <f t="shared" si="44"/>
        <v>6.1312078479460457</v>
      </c>
      <c r="L57" s="9">
        <f t="shared" si="44"/>
        <v>-6.6194376798760235</v>
      </c>
      <c r="M57" s="9">
        <f t="shared" si="44"/>
        <v>-6.9605568445475638</v>
      </c>
      <c r="N57" s="9">
        <f t="shared" si="44"/>
        <v>-5.6357927786499218</v>
      </c>
      <c r="O57" s="44">
        <f t="shared" si="44"/>
        <v>-0.72568759211611</v>
      </c>
    </row>
    <row r="58" spans="1:23" s="1" customFormat="1" x14ac:dyDescent="0.2">
      <c r="A58" s="165"/>
      <c r="B58" s="21">
        <v>2004</v>
      </c>
      <c r="C58" s="29">
        <v>59525</v>
      </c>
      <c r="D58" s="29">
        <v>5265</v>
      </c>
      <c r="E58" s="29">
        <v>8832</v>
      </c>
      <c r="F58" s="29">
        <v>2152</v>
      </c>
      <c r="G58" s="29">
        <v>6516</v>
      </c>
      <c r="H58" s="18">
        <v>82290</v>
      </c>
      <c r="J58" s="9">
        <f t="shared" si="43"/>
        <v>2.9203264402794109</v>
      </c>
      <c r="K58" s="9">
        <f t="shared" si="44"/>
        <v>1.3864818024263432</v>
      </c>
      <c r="L58" s="9">
        <f t="shared" si="44"/>
        <v>4.6941678520625887</v>
      </c>
      <c r="M58" s="9">
        <f t="shared" si="44"/>
        <v>7.3316708229426437</v>
      </c>
      <c r="N58" s="9">
        <f t="shared" si="44"/>
        <v>8.4012643486940615</v>
      </c>
      <c r="O58" s="44">
        <f t="shared" si="44"/>
        <v>3.5341779796429336</v>
      </c>
    </row>
    <row r="59" spans="1:23" s="1" customFormat="1" ht="12.75" customHeight="1" x14ac:dyDescent="0.2">
      <c r="A59" s="165"/>
      <c r="B59" s="21">
        <v>2005</v>
      </c>
      <c r="C59" s="29">
        <v>64614</v>
      </c>
      <c r="D59" s="29">
        <v>4412</v>
      </c>
      <c r="E59" s="29">
        <v>11044</v>
      </c>
      <c r="F59" s="29">
        <v>2649</v>
      </c>
      <c r="G59" s="29">
        <v>6616</v>
      </c>
      <c r="H59" s="18">
        <v>89335</v>
      </c>
      <c r="J59" s="9">
        <f t="shared" si="43"/>
        <v>8.5493490130197394</v>
      </c>
      <c r="K59" s="9">
        <f t="shared" si="44"/>
        <v>-16.201329534662868</v>
      </c>
      <c r="L59" s="9">
        <f t="shared" si="44"/>
        <v>25.045289855072465</v>
      </c>
      <c r="M59" s="9">
        <f t="shared" si="44"/>
        <v>23.094795539033456</v>
      </c>
      <c r="N59" s="9">
        <f t="shared" si="44"/>
        <v>1.5346838551258442</v>
      </c>
      <c r="O59" s="44">
        <f t="shared" si="44"/>
        <v>8.5611860493377083</v>
      </c>
    </row>
    <row r="60" spans="1:23" s="1" customFormat="1" x14ac:dyDescent="0.2">
      <c r="A60" s="165"/>
      <c r="B60" s="21">
        <v>2006</v>
      </c>
      <c r="C60" s="29">
        <v>64924</v>
      </c>
      <c r="D60" s="29">
        <v>5202</v>
      </c>
      <c r="E60" s="29">
        <v>9552</v>
      </c>
      <c r="F60" s="29">
        <v>2795</v>
      </c>
      <c r="G60" s="29">
        <v>7288</v>
      </c>
      <c r="H60" s="18">
        <v>89761</v>
      </c>
      <c r="J60" s="9">
        <f t="shared" si="43"/>
        <v>0.47977218559445323</v>
      </c>
      <c r="K60" s="9">
        <f t="shared" si="44"/>
        <v>17.905711695376247</v>
      </c>
      <c r="L60" s="9">
        <f t="shared" si="44"/>
        <v>-13.509597971749367</v>
      </c>
      <c r="M60" s="9">
        <f t="shared" si="44"/>
        <v>5.5115137787844466</v>
      </c>
      <c r="N60" s="9">
        <f t="shared" si="44"/>
        <v>10.157194679564691</v>
      </c>
      <c r="O60" s="44">
        <f t="shared" si="44"/>
        <v>0.47685677506016677</v>
      </c>
    </row>
    <row r="61" spans="1:23" s="1" customFormat="1" x14ac:dyDescent="0.2">
      <c r="A61" s="165"/>
      <c r="B61" s="21">
        <v>2007</v>
      </c>
      <c r="C61" s="29">
        <f t="shared" ref="C61:E66" si="45">C37+C13</f>
        <v>70510</v>
      </c>
      <c r="D61" s="29">
        <f t="shared" si="45"/>
        <v>6646</v>
      </c>
      <c r="E61" s="29">
        <f t="shared" si="45"/>
        <v>9128</v>
      </c>
      <c r="F61" s="29">
        <v>3031</v>
      </c>
      <c r="G61" s="29">
        <v>6931</v>
      </c>
      <c r="H61" s="18">
        <v>93454</v>
      </c>
      <c r="J61" s="9">
        <f t="shared" si="43"/>
        <v>8.6039061056003945</v>
      </c>
      <c r="K61" s="9">
        <f t="shared" ref="K61:O62" si="46">(D61-D60)*100/D60</f>
        <v>27.758554402153017</v>
      </c>
      <c r="L61" s="9">
        <f t="shared" si="46"/>
        <v>-4.4388609715242877</v>
      </c>
      <c r="M61" s="9">
        <f t="shared" si="46"/>
        <v>8.4436493738819323</v>
      </c>
      <c r="N61" s="9">
        <f t="shared" si="46"/>
        <v>-4.8984632272228321</v>
      </c>
      <c r="O61" s="44">
        <f t="shared" si="46"/>
        <v>4.1142589766156794</v>
      </c>
    </row>
    <row r="62" spans="1:23" s="1" customFormat="1" x14ac:dyDescent="0.2">
      <c r="A62" s="165"/>
      <c r="B62" s="21">
        <v>2008</v>
      </c>
      <c r="C62" s="29">
        <f t="shared" si="45"/>
        <v>61949</v>
      </c>
      <c r="D62" s="22">
        <f t="shared" si="45"/>
        <v>5667</v>
      </c>
      <c r="E62" s="29">
        <f t="shared" si="45"/>
        <v>7617</v>
      </c>
      <c r="F62" s="29">
        <v>3747</v>
      </c>
      <c r="G62" s="29">
        <v>8342</v>
      </c>
      <c r="H62" s="18">
        <v>103150</v>
      </c>
      <c r="J62" s="9">
        <f t="shared" ref="J62:J67" si="47">(C62-C61)*100/C61</f>
        <v>-12.141540207062828</v>
      </c>
      <c r="K62" s="9">
        <f t="shared" si="46"/>
        <v>-14.730665061691242</v>
      </c>
      <c r="L62" s="9">
        <f t="shared" si="46"/>
        <v>-16.553461875547764</v>
      </c>
      <c r="M62" s="9">
        <f t="shared" si="46"/>
        <v>23.622566809633785</v>
      </c>
      <c r="N62" s="9">
        <f t="shared" si="46"/>
        <v>20.357812725436446</v>
      </c>
      <c r="O62" s="44">
        <f t="shared" si="46"/>
        <v>10.375157831660497</v>
      </c>
    </row>
    <row r="63" spans="1:23" s="1" customFormat="1" x14ac:dyDescent="0.2">
      <c r="A63" s="121"/>
      <c r="B63" s="21">
        <v>2009</v>
      </c>
      <c r="C63" s="29">
        <f t="shared" si="45"/>
        <v>50101</v>
      </c>
      <c r="D63" s="22">
        <f t="shared" si="45"/>
        <v>6052</v>
      </c>
      <c r="E63" s="29">
        <f t="shared" si="45"/>
        <v>6872</v>
      </c>
      <c r="F63" s="29">
        <v>2111</v>
      </c>
      <c r="G63" s="29">
        <v>6849</v>
      </c>
      <c r="H63" s="18">
        <v>94352</v>
      </c>
      <c r="J63" s="9">
        <f t="shared" si="47"/>
        <v>-19.125409611131737</v>
      </c>
      <c r="K63" s="9">
        <f t="shared" ref="K63:O64" si="48">(D63-D62)*100/D62</f>
        <v>6.7937180165872597</v>
      </c>
      <c r="L63" s="9">
        <f t="shared" si="48"/>
        <v>-9.78075357752396</v>
      </c>
      <c r="M63" s="9">
        <f t="shared" si="48"/>
        <v>-43.661595943421403</v>
      </c>
      <c r="N63" s="9">
        <f t="shared" si="48"/>
        <v>-17.897386717813475</v>
      </c>
      <c r="O63" s="44">
        <f t="shared" si="48"/>
        <v>-8.5293262239457093</v>
      </c>
    </row>
    <row r="64" spans="1:23" s="1" customFormat="1" x14ac:dyDescent="0.2">
      <c r="A64" s="121"/>
      <c r="B64" s="21">
        <v>2010</v>
      </c>
      <c r="C64" s="29">
        <f t="shared" si="45"/>
        <v>44453</v>
      </c>
      <c r="D64" s="22">
        <f t="shared" si="45"/>
        <v>6055</v>
      </c>
      <c r="E64" s="29">
        <f t="shared" si="45"/>
        <v>6212</v>
      </c>
      <c r="F64" s="29">
        <v>2684</v>
      </c>
      <c r="G64" s="29">
        <v>5779</v>
      </c>
      <c r="H64" s="18">
        <v>81759</v>
      </c>
      <c r="J64" s="9">
        <f t="shared" si="47"/>
        <v>-11.273228079279855</v>
      </c>
      <c r="K64" s="9">
        <f t="shared" si="48"/>
        <v>4.9570389953734299E-2</v>
      </c>
      <c r="L64" s="9">
        <f t="shared" si="48"/>
        <v>-9.6041909196740392</v>
      </c>
      <c r="M64" s="9">
        <f t="shared" si="48"/>
        <v>27.143533870203694</v>
      </c>
      <c r="N64" s="9">
        <f t="shared" si="48"/>
        <v>-15.622718645057672</v>
      </c>
      <c r="O64" s="44">
        <f t="shared" si="48"/>
        <v>-13.346828896048839</v>
      </c>
    </row>
    <row r="65" spans="1:28" s="1" customFormat="1" x14ac:dyDescent="0.2">
      <c r="A65" s="121"/>
      <c r="B65" s="21">
        <v>2011</v>
      </c>
      <c r="C65" s="29">
        <f t="shared" si="45"/>
        <v>38133</v>
      </c>
      <c r="D65" s="22">
        <f t="shared" si="45"/>
        <v>4523</v>
      </c>
      <c r="E65" s="29">
        <f t="shared" si="45"/>
        <v>6081</v>
      </c>
      <c r="F65" s="29">
        <v>1826</v>
      </c>
      <c r="G65" s="29">
        <v>4486</v>
      </c>
      <c r="H65" s="18">
        <v>68164</v>
      </c>
      <c r="I65" s="41"/>
      <c r="J65" s="9">
        <f t="shared" si="47"/>
        <v>-14.217263176838459</v>
      </c>
      <c r="K65" s="9">
        <f t="shared" ref="K65:O66" si="49">(D65-D64)*100/D64</f>
        <v>-25.301403798513626</v>
      </c>
      <c r="L65" s="9">
        <f t="shared" si="49"/>
        <v>-2.1088216355441083</v>
      </c>
      <c r="M65" s="9">
        <f t="shared" si="49"/>
        <v>-31.967213114754099</v>
      </c>
      <c r="N65" s="9">
        <f t="shared" si="49"/>
        <v>-22.374113168368229</v>
      </c>
      <c r="O65" s="44">
        <f t="shared" si="49"/>
        <v>-16.628138798175126</v>
      </c>
    </row>
    <row r="66" spans="1:28" s="1" customFormat="1" x14ac:dyDescent="0.2">
      <c r="A66" s="122"/>
      <c r="B66" s="21">
        <v>2012</v>
      </c>
      <c r="C66" s="29">
        <f t="shared" si="45"/>
        <v>34589</v>
      </c>
      <c r="D66" s="22">
        <f t="shared" si="45"/>
        <v>2487</v>
      </c>
      <c r="E66" s="29">
        <f t="shared" si="45"/>
        <v>6371</v>
      </c>
      <c r="F66" s="17">
        <v>1607</v>
      </c>
      <c r="G66" s="17">
        <v>4897</v>
      </c>
      <c r="H66" s="18">
        <v>62514</v>
      </c>
      <c r="J66" s="9">
        <f t="shared" si="47"/>
        <v>-9.2937875331078068</v>
      </c>
      <c r="K66" s="9">
        <f t="shared" si="49"/>
        <v>-45.014370992703959</v>
      </c>
      <c r="L66" s="9">
        <f t="shared" si="49"/>
        <v>4.7689524749218881</v>
      </c>
      <c r="M66" s="9">
        <f t="shared" si="49"/>
        <v>-11.9934282584885</v>
      </c>
      <c r="N66" s="9">
        <f t="shared" si="49"/>
        <v>9.1618368256798934</v>
      </c>
      <c r="O66" s="44">
        <f t="shared" si="49"/>
        <v>-8.2888328149756472</v>
      </c>
    </row>
    <row r="67" spans="1:28" s="1" customFormat="1" x14ac:dyDescent="0.2">
      <c r="A67" s="122"/>
      <c r="B67" s="21">
        <v>2013</v>
      </c>
      <c r="C67" s="29">
        <v>36504</v>
      </c>
      <c r="D67" s="22">
        <v>3650</v>
      </c>
      <c r="E67" s="29">
        <v>5664</v>
      </c>
      <c r="F67" s="22">
        <v>1553</v>
      </c>
      <c r="G67" s="17">
        <v>3055</v>
      </c>
      <c r="H67" s="29">
        <v>50489</v>
      </c>
      <c r="J67" s="9">
        <f t="shared" si="47"/>
        <v>5.5364422215155109</v>
      </c>
      <c r="K67" s="9">
        <f t="shared" ref="K67:O68" si="50">(D67-D66)*100/D66</f>
        <v>46.763168476075592</v>
      </c>
      <c r="L67" s="9">
        <f t="shared" si="50"/>
        <v>-11.097159001726574</v>
      </c>
      <c r="M67" s="9">
        <f t="shared" si="50"/>
        <v>-3.360298693217175</v>
      </c>
      <c r="N67" s="9">
        <f t="shared" si="50"/>
        <v>-37.614866244639572</v>
      </c>
      <c r="O67" s="44">
        <f t="shared" si="50"/>
        <v>-19.235691205170042</v>
      </c>
    </row>
    <row r="68" spans="1:28" s="1" customFormat="1" x14ac:dyDescent="0.2">
      <c r="A68" s="122"/>
      <c r="B68" s="21">
        <v>2014</v>
      </c>
      <c r="C68" s="29">
        <f>C44+C20</f>
        <v>39258</v>
      </c>
      <c r="D68" s="22">
        <v>2504</v>
      </c>
      <c r="E68" s="29">
        <v>6597</v>
      </c>
      <c r="F68" s="22">
        <v>919</v>
      </c>
      <c r="G68" s="17">
        <v>4633</v>
      </c>
      <c r="H68" s="29">
        <v>50155</v>
      </c>
      <c r="J68" s="9">
        <f>(C68-C67)*100/C67</f>
        <v>7.5443786982248522</v>
      </c>
      <c r="K68" s="9">
        <f t="shared" si="50"/>
        <v>-31.397260273972602</v>
      </c>
      <c r="L68" s="9">
        <f t="shared" si="50"/>
        <v>16.472457627118644</v>
      </c>
      <c r="M68" s="9">
        <f t="shared" si="50"/>
        <v>-40.824211204121056</v>
      </c>
      <c r="N68" s="9">
        <f t="shared" si="50"/>
        <v>51.653027823240592</v>
      </c>
      <c r="O68" s="44">
        <f t="shared" si="50"/>
        <v>-0.66153023430846325</v>
      </c>
    </row>
    <row r="69" spans="1:28" s="1" customFormat="1" x14ac:dyDescent="0.2">
      <c r="A69" s="122"/>
      <c r="B69" s="23">
        <v>2015</v>
      </c>
      <c r="C69" s="140">
        <v>31772</v>
      </c>
      <c r="D69" s="140">
        <v>3174</v>
      </c>
      <c r="E69" s="140">
        <v>7137</v>
      </c>
      <c r="F69" s="140">
        <v>529</v>
      </c>
      <c r="G69" s="140">
        <v>4481</v>
      </c>
      <c r="H69" s="24">
        <v>47093</v>
      </c>
      <c r="J69" s="9">
        <f>(C69-C68)*100/C68</f>
        <v>-19.068724845891282</v>
      </c>
      <c r="K69" s="9">
        <f t="shared" ref="K69:O70" si="51">(D69-D68)*100/D68</f>
        <v>26.757188498402556</v>
      </c>
      <c r="L69" s="9">
        <f t="shared" si="51"/>
        <v>8.1855388813096859</v>
      </c>
      <c r="M69" s="9">
        <f t="shared" si="51"/>
        <v>-42.437431991294886</v>
      </c>
      <c r="N69" s="9">
        <f t="shared" si="51"/>
        <v>-3.2808115691776387</v>
      </c>
      <c r="O69" s="44">
        <f t="shared" si="51"/>
        <v>-6.1050742697637324</v>
      </c>
    </row>
    <row r="70" spans="1:28" s="1" customFormat="1" ht="12.75" customHeight="1" x14ac:dyDescent="0.2">
      <c r="A70" s="122"/>
      <c r="B70" s="124">
        <v>2016</v>
      </c>
      <c r="C70" s="17">
        <v>39777</v>
      </c>
      <c r="D70" s="17">
        <v>2978</v>
      </c>
      <c r="E70" s="17">
        <v>6587</v>
      </c>
      <c r="F70" s="22">
        <v>1232</v>
      </c>
      <c r="G70" s="17">
        <v>4140</v>
      </c>
      <c r="H70" s="18">
        <v>54714</v>
      </c>
      <c r="J70" s="9">
        <f>(C70-C69)*100/C69</f>
        <v>25.195140375173107</v>
      </c>
      <c r="K70" s="9">
        <f t="shared" si="51"/>
        <v>-6.1751732829237556</v>
      </c>
      <c r="L70" s="9">
        <f t="shared" si="51"/>
        <v>-7.7063191817290182</v>
      </c>
      <c r="M70" s="9">
        <f t="shared" si="51"/>
        <v>132.8922495274102</v>
      </c>
      <c r="N70" s="9">
        <f t="shared" si="51"/>
        <v>-7.6099085025663911</v>
      </c>
      <c r="O70" s="44">
        <f t="shared" si="51"/>
        <v>16.182872189072686</v>
      </c>
    </row>
    <row r="71" spans="1:28" s="1" customFormat="1" ht="12.75" customHeight="1" x14ac:dyDescent="0.2">
      <c r="A71" s="122"/>
      <c r="B71" s="124">
        <v>2017</v>
      </c>
      <c r="C71" s="17">
        <v>37336</v>
      </c>
      <c r="D71" s="17">
        <v>4549</v>
      </c>
      <c r="E71" s="17">
        <v>6312</v>
      </c>
      <c r="F71" s="22" t="s">
        <v>64</v>
      </c>
      <c r="G71" s="17">
        <v>4471</v>
      </c>
      <c r="H71" s="18">
        <v>53647</v>
      </c>
      <c r="J71" s="9">
        <f>(C71-C70)*100/C70</f>
        <v>-6.1367121703496998</v>
      </c>
      <c r="K71" s="9">
        <f t="shared" ref="K71:O75" si="52">(D71-D70)*100/D70</f>
        <v>52.753525856279381</v>
      </c>
      <c r="L71" s="9">
        <f t="shared" si="52"/>
        <v>-4.1748899347199027</v>
      </c>
      <c r="M71" s="9" t="e">
        <f t="shared" si="52"/>
        <v>#VALUE!</v>
      </c>
      <c r="N71" s="9">
        <f t="shared" si="52"/>
        <v>7.9951690821256038</v>
      </c>
      <c r="O71" s="44">
        <f t="shared" si="52"/>
        <v>-1.9501407318053881</v>
      </c>
      <c r="Q71" s="45"/>
      <c r="R71" s="47"/>
      <c r="S71" s="45"/>
      <c r="T71" s="47"/>
      <c r="U71" s="45"/>
      <c r="V71" s="47"/>
      <c r="W71" s="56"/>
      <c r="X71" s="57"/>
      <c r="Y71" s="56"/>
      <c r="Z71" s="57"/>
      <c r="AA71" s="45"/>
      <c r="AB71" s="47"/>
    </row>
    <row r="72" spans="1:28" s="1" customFormat="1" ht="12.75" customHeight="1" x14ac:dyDescent="0.2">
      <c r="A72" s="122"/>
      <c r="B72" s="54">
        <v>2018</v>
      </c>
      <c r="C72" s="17">
        <v>43747</v>
      </c>
      <c r="D72" s="17">
        <v>4674</v>
      </c>
      <c r="E72" s="17">
        <v>7722</v>
      </c>
      <c r="F72" s="17">
        <v>1677</v>
      </c>
      <c r="G72" s="17">
        <v>5040</v>
      </c>
      <c r="H72" s="18">
        <v>62861</v>
      </c>
      <c r="J72" s="9">
        <f>(C72-C71)*100/C71</f>
        <v>17.171094921791301</v>
      </c>
      <c r="K72" s="9">
        <f t="shared" si="52"/>
        <v>2.7478566717959989</v>
      </c>
      <c r="L72" s="9">
        <f t="shared" si="52"/>
        <v>22.338403041825096</v>
      </c>
      <c r="M72" s="9" t="e">
        <f t="shared" si="52"/>
        <v>#VALUE!</v>
      </c>
      <c r="N72" s="9">
        <f t="shared" si="52"/>
        <v>12.726459405054797</v>
      </c>
      <c r="O72" s="44">
        <f t="shared" si="52"/>
        <v>17.175238130743566</v>
      </c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</row>
    <row r="73" spans="1:28" s="1" customFormat="1" ht="12.75" customHeight="1" x14ac:dyDescent="0.2">
      <c r="A73" s="122"/>
      <c r="B73" s="124">
        <v>2019</v>
      </c>
      <c r="C73" s="17">
        <v>36742</v>
      </c>
      <c r="D73" s="17">
        <v>3938</v>
      </c>
      <c r="E73" s="17">
        <v>6758</v>
      </c>
      <c r="F73" s="22" t="s">
        <v>65</v>
      </c>
      <c r="G73" s="17">
        <v>5915</v>
      </c>
      <c r="H73" s="18">
        <v>54253</v>
      </c>
      <c r="J73" s="9">
        <f t="shared" ref="J73:J75" si="53">(C73-C72)*100/C72</f>
        <v>-16.012526573250739</v>
      </c>
      <c r="K73" s="9">
        <f t="shared" si="52"/>
        <v>-15.746683782627301</v>
      </c>
      <c r="L73" s="9">
        <f t="shared" si="52"/>
        <v>-12.483812483812484</v>
      </c>
      <c r="M73" s="9" t="e">
        <f t="shared" si="52"/>
        <v>#VALUE!</v>
      </c>
      <c r="N73" s="9">
        <f t="shared" si="52"/>
        <v>17.361111111111111</v>
      </c>
      <c r="O73" s="44">
        <f t="shared" si="52"/>
        <v>-13.693705159001606</v>
      </c>
      <c r="P73" s="48"/>
      <c r="Q73" s="40"/>
      <c r="R73" s="40"/>
      <c r="S73" s="40"/>
      <c r="T73" s="40"/>
      <c r="U73" s="40"/>
      <c r="V73" s="40"/>
      <c r="W73" s="40"/>
      <c r="X73" s="40"/>
      <c r="Y73" s="19"/>
      <c r="Z73" s="19"/>
      <c r="AA73" s="58"/>
      <c r="AB73" s="49"/>
    </row>
    <row r="74" spans="1:28" s="1" customFormat="1" ht="12.75" customHeight="1" x14ac:dyDescent="0.2">
      <c r="A74" s="122"/>
      <c r="B74" s="124">
        <v>2020</v>
      </c>
      <c r="C74" s="22">
        <v>26677</v>
      </c>
      <c r="D74" s="22">
        <v>1846</v>
      </c>
      <c r="E74" s="22">
        <v>2740</v>
      </c>
      <c r="F74" s="22">
        <v>627</v>
      </c>
      <c r="G74" s="17">
        <v>2240</v>
      </c>
      <c r="H74" s="33">
        <v>34130</v>
      </c>
      <c r="J74" s="9">
        <f t="shared" si="53"/>
        <v>-27.39371836045942</v>
      </c>
      <c r="K74" s="9">
        <f t="shared" si="52"/>
        <v>-53.123412899949216</v>
      </c>
      <c r="L74" s="9">
        <f t="shared" si="52"/>
        <v>-59.455460195324058</v>
      </c>
      <c r="M74" s="9" t="e">
        <f t="shared" si="52"/>
        <v>#VALUE!</v>
      </c>
      <c r="N74" s="9">
        <f t="shared" si="52"/>
        <v>-62.130177514792898</v>
      </c>
      <c r="O74" s="44">
        <f t="shared" si="52"/>
        <v>-37.091036440381174</v>
      </c>
      <c r="P74" s="48"/>
      <c r="Q74" s="40"/>
      <c r="R74" s="40"/>
      <c r="S74" s="40"/>
      <c r="T74" s="40"/>
      <c r="U74" s="40"/>
      <c r="V74" s="40"/>
      <c r="W74" s="40"/>
      <c r="X74" s="40"/>
      <c r="Y74" s="59"/>
      <c r="Z74" s="59"/>
      <c r="AA74" s="49"/>
      <c r="AB74" s="49"/>
    </row>
    <row r="75" spans="1:28" s="1" customFormat="1" ht="12.75" customHeight="1" x14ac:dyDescent="0.2">
      <c r="A75" s="122"/>
      <c r="B75" s="124">
        <v>2021</v>
      </c>
      <c r="C75" s="22">
        <v>27539</v>
      </c>
      <c r="D75" s="22">
        <v>2763</v>
      </c>
      <c r="E75" s="22">
        <v>3298</v>
      </c>
      <c r="F75" s="22">
        <v>1242</v>
      </c>
      <c r="G75" s="55">
        <v>2341</v>
      </c>
      <c r="H75" s="33">
        <v>37183</v>
      </c>
      <c r="J75" s="9">
        <f t="shared" si="53"/>
        <v>3.2312478914420661</v>
      </c>
      <c r="K75" s="9">
        <f t="shared" si="52"/>
        <v>49.674972914409537</v>
      </c>
      <c r="L75" s="9">
        <f t="shared" si="52"/>
        <v>20.364963503649633</v>
      </c>
      <c r="M75" s="9">
        <f t="shared" si="52"/>
        <v>98.086124401913878</v>
      </c>
      <c r="N75" s="9">
        <f t="shared" si="52"/>
        <v>4.5089285714285712</v>
      </c>
      <c r="O75" s="44">
        <f t="shared" si="52"/>
        <v>8.9452094931145627</v>
      </c>
    </row>
    <row r="76" spans="1:28" s="1" customFormat="1" ht="12.75" customHeight="1" x14ac:dyDescent="0.2">
      <c r="A76" s="123"/>
      <c r="B76" s="125">
        <v>2022</v>
      </c>
      <c r="C76" s="22">
        <v>31652</v>
      </c>
      <c r="D76" s="22">
        <v>3669</v>
      </c>
      <c r="E76" s="22">
        <v>4670</v>
      </c>
      <c r="F76" s="22">
        <v>1001</v>
      </c>
      <c r="G76" s="55">
        <v>3003</v>
      </c>
      <c r="H76" s="33">
        <v>43996</v>
      </c>
      <c r="J76" s="9">
        <f t="shared" ref="J76" si="54">(C76-C75)*100/C75</f>
        <v>14.93518283162061</v>
      </c>
      <c r="K76" s="9">
        <f t="shared" ref="K76" si="55">(D76-D75)*100/D75</f>
        <v>32.790445168295328</v>
      </c>
      <c r="L76" s="9">
        <f t="shared" ref="L76" si="56">(E76-E75)*100/E75</f>
        <v>41.600970285021226</v>
      </c>
      <c r="M76" s="9">
        <f t="shared" ref="M76" si="57">(F76-F75)*100/F75</f>
        <v>-19.404186795491142</v>
      </c>
      <c r="N76" s="9">
        <f t="shared" ref="N76" si="58">(G76-G75)*100/G75</f>
        <v>28.278513455788126</v>
      </c>
      <c r="O76" s="44">
        <f t="shared" ref="O76" si="59">(H76-H75)*100/H75</f>
        <v>18.322889492510019</v>
      </c>
    </row>
    <row r="77" spans="1:28" s="1" customFormat="1" ht="12.75" customHeight="1" x14ac:dyDescent="0.2">
      <c r="A77" s="122"/>
      <c r="B77" s="63">
        <v>2023</v>
      </c>
      <c r="C77" s="140">
        <v>28636</v>
      </c>
      <c r="D77" s="140">
        <v>3245</v>
      </c>
      <c r="E77" s="140">
        <v>5554</v>
      </c>
      <c r="F77" s="140">
        <v>1035</v>
      </c>
      <c r="G77" s="140">
        <v>2711</v>
      </c>
      <c r="H77" s="49">
        <v>41180</v>
      </c>
      <c r="J77" s="9">
        <f t="shared" ref="J77" si="60">(C77-C76)*100/C76</f>
        <v>-9.5286237836471628</v>
      </c>
      <c r="K77" s="9">
        <f t="shared" ref="K77" si="61">(D77-D76)*100/D76</f>
        <v>-11.556282365767238</v>
      </c>
      <c r="L77" s="9">
        <f t="shared" ref="L77" si="62">(E77-E76)*100/E76</f>
        <v>18.929336188436832</v>
      </c>
      <c r="M77" s="9">
        <f t="shared" ref="M77" si="63">(F77-F76)*100/F76</f>
        <v>3.3966033966033966</v>
      </c>
      <c r="N77" s="9">
        <f t="shared" ref="N77" si="64">(G77-G76)*100/G76</f>
        <v>-9.723609723609723</v>
      </c>
      <c r="O77" s="44">
        <f t="shared" ref="O77" si="65">(H77-H76)*100/H76</f>
        <v>-6.4005818710791891</v>
      </c>
    </row>
    <row r="78" spans="1:28" s="1" customFormat="1" ht="12.75" customHeight="1" x14ac:dyDescent="0.2">
      <c r="A78" s="11"/>
      <c r="B78" s="38"/>
      <c r="C78" s="19"/>
      <c r="D78" s="19"/>
      <c r="E78" s="19"/>
      <c r="F78" s="19"/>
      <c r="G78" s="19"/>
      <c r="H78" s="39"/>
      <c r="J78" s="6"/>
      <c r="K78" s="6"/>
      <c r="L78" s="6"/>
      <c r="M78" s="6"/>
      <c r="N78" s="6"/>
      <c r="O78" s="6"/>
    </row>
    <row r="79" spans="1:28" s="1" customFormat="1" x14ac:dyDescent="0.2">
      <c r="B79" s="2"/>
      <c r="C79" s="3"/>
      <c r="D79" s="3"/>
      <c r="E79" s="3"/>
      <c r="F79" s="3"/>
      <c r="G79" s="3"/>
      <c r="H79" s="4"/>
      <c r="J79" s="6" t="s">
        <v>16</v>
      </c>
    </row>
    <row r="80" spans="1:28" s="1" customFormat="1" x14ac:dyDescent="0.2">
      <c r="A80" s="163" t="s">
        <v>12</v>
      </c>
      <c r="B80" s="21">
        <v>2001</v>
      </c>
      <c r="C80" s="138">
        <v>48393</v>
      </c>
      <c r="D80" s="138">
        <v>2162</v>
      </c>
      <c r="E80" s="138">
        <v>6741</v>
      </c>
      <c r="F80" s="138">
        <v>1619</v>
      </c>
      <c r="G80" s="138">
        <v>5072</v>
      </c>
      <c r="H80" s="18">
        <v>63987</v>
      </c>
      <c r="J80" s="12">
        <f t="shared" ref="J80:O80" si="66">C80/$H$80</f>
        <v>0.75629424726897654</v>
      </c>
      <c r="K80" s="12">
        <f t="shared" si="66"/>
        <v>3.3788113210495879E-2</v>
      </c>
      <c r="L80" s="12">
        <f t="shared" si="66"/>
        <v>0.1053495241220873</v>
      </c>
      <c r="M80" s="12">
        <f t="shared" si="66"/>
        <v>2.5302014471689564E-2</v>
      </c>
      <c r="N80" s="12">
        <f t="shared" si="66"/>
        <v>7.9266100926750752E-2</v>
      </c>
      <c r="O80" s="12">
        <f t="shared" si="66"/>
        <v>1</v>
      </c>
    </row>
    <row r="81" spans="1:15" s="1" customFormat="1" x14ac:dyDescent="0.2">
      <c r="A81" s="166"/>
      <c r="B81" s="21">
        <v>2002</v>
      </c>
      <c r="C81" s="138">
        <v>51644</v>
      </c>
      <c r="D81" s="138">
        <v>2779</v>
      </c>
      <c r="E81" s="138">
        <v>6423</v>
      </c>
      <c r="F81" s="138">
        <v>2087</v>
      </c>
      <c r="G81" s="138">
        <v>5648</v>
      </c>
      <c r="H81" s="18">
        <v>68581</v>
      </c>
      <c r="J81" s="12">
        <f t="shared" ref="J81:O81" si="67">C81/$H$81</f>
        <v>0.75303655531415403</v>
      </c>
      <c r="K81" s="12">
        <f t="shared" si="67"/>
        <v>4.0521427217450896E-2</v>
      </c>
      <c r="L81" s="12">
        <f t="shared" si="67"/>
        <v>9.3655677228386872E-2</v>
      </c>
      <c r="M81" s="12">
        <f t="shared" si="67"/>
        <v>3.0431168982662838E-2</v>
      </c>
      <c r="N81" s="12">
        <f t="shared" si="67"/>
        <v>8.235517125734533E-2</v>
      </c>
      <c r="O81" s="12">
        <f t="shared" si="67"/>
        <v>1</v>
      </c>
    </row>
    <row r="82" spans="1:15" x14ac:dyDescent="0.2">
      <c r="A82" s="166"/>
      <c r="B82" s="21">
        <v>2003</v>
      </c>
      <c r="C82" s="138">
        <v>51418</v>
      </c>
      <c r="D82" s="138">
        <v>2458</v>
      </c>
      <c r="E82" s="138">
        <v>6403</v>
      </c>
      <c r="F82" s="138">
        <v>1878</v>
      </c>
      <c r="G82" s="138">
        <v>5314</v>
      </c>
      <c r="H82" s="18">
        <v>67471</v>
      </c>
      <c r="J82" s="12">
        <f t="shared" ref="J82:O82" si="68">C82/$H$82</f>
        <v>0.76207555838804819</v>
      </c>
      <c r="K82" s="12">
        <f t="shared" si="68"/>
        <v>3.6430466422611198E-2</v>
      </c>
      <c r="L82" s="12">
        <f t="shared" si="68"/>
        <v>9.4900031124483114E-2</v>
      </c>
      <c r="M82" s="12">
        <f t="shared" si="68"/>
        <v>2.7834180610929141E-2</v>
      </c>
      <c r="N82" s="12">
        <f t="shared" si="68"/>
        <v>7.875976345392835E-2</v>
      </c>
      <c r="O82" s="12">
        <f t="shared" si="68"/>
        <v>1</v>
      </c>
    </row>
    <row r="83" spans="1:15" x14ac:dyDescent="0.2">
      <c r="A83" s="166"/>
      <c r="B83" s="21">
        <v>2004</v>
      </c>
      <c r="C83" s="138">
        <v>53333</v>
      </c>
      <c r="D83" s="138">
        <v>2787</v>
      </c>
      <c r="E83" s="138">
        <v>6498</v>
      </c>
      <c r="F83" s="138">
        <v>1999</v>
      </c>
      <c r="G83" s="138">
        <v>5628</v>
      </c>
      <c r="H83" s="18">
        <v>70245</v>
      </c>
      <c r="J83" s="12">
        <f t="shared" ref="J83:O83" si="69">C83/$H$83</f>
        <v>0.75924265072247132</v>
      </c>
      <c r="K83" s="12">
        <f t="shared" si="69"/>
        <v>3.9675421738202009E-2</v>
      </c>
      <c r="L83" s="12">
        <f t="shared" si="69"/>
        <v>9.2504804612427938E-2</v>
      </c>
      <c r="M83" s="12">
        <f t="shared" si="69"/>
        <v>2.8457541462025768E-2</v>
      </c>
      <c r="N83" s="12">
        <f t="shared" si="69"/>
        <v>8.0119581464872941E-2</v>
      </c>
      <c r="O83" s="12">
        <f t="shared" si="69"/>
        <v>1</v>
      </c>
    </row>
    <row r="84" spans="1:15" x14ac:dyDescent="0.2">
      <c r="A84" s="166"/>
      <c r="B84" s="21">
        <v>2005</v>
      </c>
      <c r="C84" s="138">
        <v>58719</v>
      </c>
      <c r="D84" s="138">
        <v>2706</v>
      </c>
      <c r="E84" s="138">
        <v>8108</v>
      </c>
      <c r="F84" s="138">
        <v>2488</v>
      </c>
      <c r="G84" s="138">
        <v>5839</v>
      </c>
      <c r="H84" s="18">
        <v>77860</v>
      </c>
      <c r="J84" s="12">
        <f t="shared" ref="J84:O84" si="70">C84/$H$84</f>
        <v>0.7541613151810943</v>
      </c>
      <c r="K84" s="12">
        <f t="shared" si="70"/>
        <v>3.4754687901361415E-2</v>
      </c>
      <c r="L84" s="12">
        <f t="shared" si="70"/>
        <v>0.10413562805034678</v>
      </c>
      <c r="M84" s="12">
        <f t="shared" si="70"/>
        <v>3.1954790649884407E-2</v>
      </c>
      <c r="N84" s="12">
        <f t="shared" si="70"/>
        <v>7.4993578217313131E-2</v>
      </c>
      <c r="O84" s="12">
        <f t="shared" si="70"/>
        <v>1</v>
      </c>
    </row>
    <row r="85" spans="1:15" x14ac:dyDescent="0.2">
      <c r="A85" s="166"/>
      <c r="B85" s="21">
        <v>2006</v>
      </c>
      <c r="C85" s="138">
        <v>59178</v>
      </c>
      <c r="D85" s="138">
        <v>3029</v>
      </c>
      <c r="E85" s="138">
        <v>7297</v>
      </c>
      <c r="F85" s="138">
        <v>2720</v>
      </c>
      <c r="G85" s="138">
        <v>6383</v>
      </c>
      <c r="H85" s="18">
        <v>78607</v>
      </c>
      <c r="J85" s="12">
        <f t="shared" ref="J85:O85" si="71">C85/$H$85</f>
        <v>0.75283371709898605</v>
      </c>
      <c r="K85" s="12">
        <f t="shared" si="71"/>
        <v>3.8533463940870406E-2</v>
      </c>
      <c r="L85" s="12">
        <f t="shared" si="71"/>
        <v>9.2828882923912628E-2</v>
      </c>
      <c r="M85" s="12">
        <f t="shared" si="71"/>
        <v>3.4602516315340871E-2</v>
      </c>
      <c r="N85" s="12">
        <f t="shared" si="71"/>
        <v>8.1201419720889997E-2</v>
      </c>
      <c r="O85" s="12">
        <f t="shared" si="71"/>
        <v>1</v>
      </c>
    </row>
    <row r="86" spans="1:15" x14ac:dyDescent="0.2">
      <c r="A86" s="166"/>
      <c r="B86" s="21">
        <v>2007</v>
      </c>
      <c r="C86" s="25">
        <v>62219</v>
      </c>
      <c r="D86" s="26">
        <v>3032</v>
      </c>
      <c r="E86" s="25">
        <v>6853</v>
      </c>
      <c r="F86" s="25">
        <v>2765</v>
      </c>
      <c r="G86" s="25">
        <v>6103</v>
      </c>
      <c r="H86" s="18">
        <v>80972</v>
      </c>
      <c r="J86" s="12">
        <f t="shared" ref="J86:O86" si="72">C86/$H$86</f>
        <v>0.76840142271402456</v>
      </c>
      <c r="K86" s="12">
        <f t="shared" si="72"/>
        <v>3.7445042730820534E-2</v>
      </c>
      <c r="L86" s="12">
        <f t="shared" si="72"/>
        <v>8.4634194536382948E-2</v>
      </c>
      <c r="M86" s="12">
        <f t="shared" si="72"/>
        <v>3.4147606580052364E-2</v>
      </c>
      <c r="N86" s="12">
        <f t="shared" si="72"/>
        <v>7.5371733438719557E-2</v>
      </c>
      <c r="O86" s="12">
        <f t="shared" si="72"/>
        <v>1</v>
      </c>
    </row>
    <row r="87" spans="1:15" x14ac:dyDescent="0.2">
      <c r="A87" s="166"/>
      <c r="B87" s="21">
        <v>2008</v>
      </c>
      <c r="C87" s="25">
        <v>67037</v>
      </c>
      <c r="D87" s="26">
        <v>4379</v>
      </c>
      <c r="E87" s="25">
        <v>7790</v>
      </c>
      <c r="F87" s="25">
        <v>3664</v>
      </c>
      <c r="G87" s="25">
        <v>7594</v>
      </c>
      <c r="H87" s="18">
        <v>90464</v>
      </c>
      <c r="J87" s="12">
        <f t="shared" ref="J87:O87" si="73">C87/$H$87</f>
        <v>0.74103510788822069</v>
      </c>
      <c r="K87" s="12">
        <f t="shared" si="73"/>
        <v>4.8405995755217548E-2</v>
      </c>
      <c r="L87" s="12">
        <f t="shared" si="73"/>
        <v>8.6111602405376728E-2</v>
      </c>
      <c r="M87" s="12">
        <f t="shared" si="73"/>
        <v>4.0502299257163067E-2</v>
      </c>
      <c r="N87" s="12">
        <f t="shared" si="73"/>
        <v>8.3944994694021932E-2</v>
      </c>
      <c r="O87" s="12">
        <f t="shared" si="73"/>
        <v>1</v>
      </c>
    </row>
    <row r="88" spans="1:15" x14ac:dyDescent="0.2">
      <c r="A88" s="166"/>
      <c r="B88" s="21">
        <v>2009</v>
      </c>
      <c r="C88" s="25">
        <v>63357</v>
      </c>
      <c r="D88" s="26">
        <v>4489</v>
      </c>
      <c r="E88" s="25">
        <v>6583</v>
      </c>
      <c r="F88" s="25">
        <v>1958</v>
      </c>
      <c r="G88" s="25">
        <v>5878</v>
      </c>
      <c r="H88" s="18">
        <v>82265</v>
      </c>
      <c r="J88" s="12">
        <f t="shared" ref="J88:O88" si="74">C88/$H$88</f>
        <v>0.77015741810004257</v>
      </c>
      <c r="K88" s="12">
        <f t="shared" si="74"/>
        <v>5.4567556068802044E-2</v>
      </c>
      <c r="L88" s="12">
        <f t="shared" si="74"/>
        <v>8.0021880508114027E-2</v>
      </c>
      <c r="M88" s="12">
        <f t="shared" si="74"/>
        <v>2.3801130492919223E-2</v>
      </c>
      <c r="N88" s="12">
        <f t="shared" si="74"/>
        <v>7.145201483012216E-2</v>
      </c>
      <c r="O88" s="12">
        <f t="shared" si="74"/>
        <v>1</v>
      </c>
    </row>
    <row r="89" spans="1:15" x14ac:dyDescent="0.2">
      <c r="A89" s="167"/>
      <c r="B89" s="21">
        <v>2010</v>
      </c>
      <c r="C89" s="25">
        <v>55405</v>
      </c>
      <c r="D89" s="26">
        <v>3812</v>
      </c>
      <c r="E89" s="25">
        <v>5053</v>
      </c>
      <c r="F89" s="25">
        <v>2632</v>
      </c>
      <c r="G89" s="25">
        <v>5024</v>
      </c>
      <c r="H89" s="18">
        <v>71926</v>
      </c>
      <c r="J89" s="12">
        <f t="shared" ref="J89:O89" si="75">C89/$H$89</f>
        <v>0.77030559185829883</v>
      </c>
      <c r="K89" s="12">
        <f t="shared" si="75"/>
        <v>5.299891555209521E-2</v>
      </c>
      <c r="L89" s="12">
        <f t="shared" si="75"/>
        <v>7.0252759780885909E-2</v>
      </c>
      <c r="M89" s="12">
        <f t="shared" si="75"/>
        <v>3.6593165197564163E-2</v>
      </c>
      <c r="N89" s="12">
        <f t="shared" si="75"/>
        <v>6.9849567611155905E-2</v>
      </c>
      <c r="O89" s="12">
        <f t="shared" si="75"/>
        <v>1</v>
      </c>
    </row>
    <row r="90" spans="1:15" x14ac:dyDescent="0.2">
      <c r="A90" s="14"/>
      <c r="B90" s="21">
        <v>2011</v>
      </c>
      <c r="C90" s="25">
        <v>45345</v>
      </c>
      <c r="D90" s="25">
        <v>3972</v>
      </c>
      <c r="E90" s="25">
        <v>4682</v>
      </c>
      <c r="F90" s="25">
        <v>1769</v>
      </c>
      <c r="G90" s="25">
        <v>4039</v>
      </c>
      <c r="H90" s="18">
        <v>59807</v>
      </c>
      <c r="J90" s="12">
        <f t="shared" ref="J90:O90" si="76">C90/$H$90</f>
        <v>0.75818884077114723</v>
      </c>
      <c r="K90" s="12">
        <f t="shared" si="76"/>
        <v>6.6413630511478583E-2</v>
      </c>
      <c r="L90" s="12">
        <f t="shared" si="76"/>
        <v>7.8285150567659306E-2</v>
      </c>
      <c r="M90" s="12">
        <f t="shared" si="76"/>
        <v>2.9578477435751666E-2</v>
      </c>
      <c r="N90" s="12">
        <f t="shared" si="76"/>
        <v>6.7533900713963244E-2</v>
      </c>
      <c r="O90" s="12">
        <f t="shared" si="76"/>
        <v>1</v>
      </c>
    </row>
    <row r="91" spans="1:15" x14ac:dyDescent="0.2">
      <c r="A91" s="14"/>
      <c r="B91" s="21">
        <v>2012</v>
      </c>
      <c r="C91" s="139">
        <v>40659</v>
      </c>
      <c r="D91" s="139">
        <v>3812</v>
      </c>
      <c r="E91" s="139">
        <v>4396</v>
      </c>
      <c r="F91" s="139">
        <v>1574</v>
      </c>
      <c r="G91" s="141">
        <v>4292</v>
      </c>
      <c r="H91" s="18">
        <v>54733</v>
      </c>
      <c r="J91" s="12">
        <f t="shared" ref="J91:O91" si="77">C91/$H$91</f>
        <v>0.74286079695978657</v>
      </c>
      <c r="K91" s="12">
        <f t="shared" si="77"/>
        <v>6.9647196389746591E-2</v>
      </c>
      <c r="L91" s="12">
        <f t="shared" si="77"/>
        <v>8.0317176109476918E-2</v>
      </c>
      <c r="M91" s="12">
        <f t="shared" si="77"/>
        <v>2.8757787806259479E-2</v>
      </c>
      <c r="N91" s="12">
        <f t="shared" si="77"/>
        <v>7.8417042734730422E-2</v>
      </c>
      <c r="O91" s="12">
        <f t="shared" si="77"/>
        <v>1</v>
      </c>
    </row>
    <row r="92" spans="1:15" x14ac:dyDescent="0.2">
      <c r="A92" s="14"/>
      <c r="B92" s="21">
        <v>2013</v>
      </c>
      <c r="C92" s="139">
        <v>34626</v>
      </c>
      <c r="D92" s="139">
        <v>2877</v>
      </c>
      <c r="E92" s="139">
        <v>4091</v>
      </c>
      <c r="F92" s="26">
        <v>1553</v>
      </c>
      <c r="G92" s="141">
        <v>2915</v>
      </c>
      <c r="H92" s="18">
        <v>46062</v>
      </c>
      <c r="J92" s="12">
        <f t="shared" ref="J92:O92" si="78">C92/$H$92</f>
        <v>0.75172593460987369</v>
      </c>
      <c r="K92" s="12">
        <f t="shared" si="78"/>
        <v>6.2459293995050152E-2</v>
      </c>
      <c r="L92" s="12">
        <f t="shared" si="78"/>
        <v>8.8815075333246493E-2</v>
      </c>
      <c r="M92" s="12">
        <f t="shared" si="78"/>
        <v>3.3715427033129262E-2</v>
      </c>
      <c r="N92" s="12">
        <f t="shared" si="78"/>
        <v>6.3284269028700449E-2</v>
      </c>
      <c r="O92" s="12">
        <f t="shared" si="78"/>
        <v>1</v>
      </c>
    </row>
    <row r="93" spans="1:15" x14ac:dyDescent="0.2">
      <c r="A93" s="14"/>
      <c r="B93" s="21">
        <v>2014</v>
      </c>
      <c r="C93" s="139">
        <v>32711</v>
      </c>
      <c r="D93" s="139">
        <v>1714</v>
      </c>
      <c r="E93" s="139">
        <v>4797</v>
      </c>
      <c r="F93" s="141">
        <v>919</v>
      </c>
      <c r="G93" s="141">
        <v>3720</v>
      </c>
      <c r="H93" s="18">
        <v>43862</v>
      </c>
      <c r="J93" s="12">
        <f t="shared" ref="J93:O93" si="79">C93/$H$93</f>
        <v>0.74577082668368977</v>
      </c>
      <c r="K93" s="12">
        <f t="shared" si="79"/>
        <v>3.9077105467146961E-2</v>
      </c>
      <c r="L93" s="12">
        <f t="shared" si="79"/>
        <v>0.10936573799644339</v>
      </c>
      <c r="M93" s="12">
        <f t="shared" si="79"/>
        <v>2.0952076968674477E-2</v>
      </c>
      <c r="N93" s="12">
        <f t="shared" si="79"/>
        <v>8.4811454106059919E-2</v>
      </c>
      <c r="O93" s="12">
        <f t="shared" si="79"/>
        <v>1</v>
      </c>
    </row>
    <row r="94" spans="1:15" ht="14.25" x14ac:dyDescent="0.2">
      <c r="A94" s="14"/>
      <c r="B94" s="23">
        <v>2015</v>
      </c>
      <c r="C94" s="139">
        <v>30017</v>
      </c>
      <c r="D94" s="139">
        <v>2465</v>
      </c>
      <c r="E94" s="139">
        <v>5312</v>
      </c>
      <c r="F94" s="26" t="s">
        <v>53</v>
      </c>
      <c r="G94" s="141">
        <v>3439</v>
      </c>
      <c r="H94" s="24">
        <v>41736</v>
      </c>
      <c r="J94" s="12">
        <f t="shared" ref="J94:O94" si="80">C94/$H$94</f>
        <v>0.7192112325091049</v>
      </c>
      <c r="K94" s="12">
        <f t="shared" si="80"/>
        <v>5.9061721295763848E-2</v>
      </c>
      <c r="L94" s="12">
        <f t="shared" si="80"/>
        <v>0.12727621238259537</v>
      </c>
      <c r="M94" s="12" t="e">
        <f t="shared" si="80"/>
        <v>#VALUE!</v>
      </c>
      <c r="N94" s="12">
        <f t="shared" si="80"/>
        <v>8.2398888249952076E-2</v>
      </c>
      <c r="O94" s="12">
        <f t="shared" si="80"/>
        <v>1</v>
      </c>
    </row>
    <row r="95" spans="1:15" x14ac:dyDescent="0.2">
      <c r="A95" s="14"/>
      <c r="B95" s="23">
        <v>2016</v>
      </c>
      <c r="C95" s="139">
        <v>37503</v>
      </c>
      <c r="D95" s="139">
        <v>2521</v>
      </c>
      <c r="E95" s="139">
        <v>5298</v>
      </c>
      <c r="F95" s="139">
        <v>1163</v>
      </c>
      <c r="G95" s="139">
        <v>3111</v>
      </c>
      <c r="H95" s="24">
        <v>49596</v>
      </c>
      <c r="J95" s="12">
        <f t="shared" ref="J95:O95" si="81">C95/$H$95</f>
        <v>0.75616985240745216</v>
      </c>
      <c r="K95" s="12">
        <f t="shared" si="81"/>
        <v>5.0830712154205981E-2</v>
      </c>
      <c r="L95" s="12">
        <f t="shared" si="81"/>
        <v>0.10682313089765304</v>
      </c>
      <c r="M95" s="12">
        <f t="shared" si="81"/>
        <v>2.3449471731591256E-2</v>
      </c>
      <c r="N95" s="12">
        <f t="shared" si="81"/>
        <v>6.2726832809097507E-2</v>
      </c>
      <c r="O95" s="12">
        <f t="shared" si="81"/>
        <v>1</v>
      </c>
    </row>
    <row r="96" spans="1:15" ht="14.25" x14ac:dyDescent="0.2">
      <c r="A96" s="14"/>
      <c r="B96" s="21">
        <v>2017</v>
      </c>
      <c r="C96" s="139">
        <v>35480</v>
      </c>
      <c r="D96" s="139">
        <v>3904</v>
      </c>
      <c r="E96" s="139">
        <v>5188</v>
      </c>
      <c r="F96" s="26" t="s">
        <v>54</v>
      </c>
      <c r="G96" s="139">
        <v>3924</v>
      </c>
      <c r="H96" s="24">
        <v>49429</v>
      </c>
      <c r="J96" s="12">
        <f t="shared" ref="J96:O96" si="82">C96/$H$96</f>
        <v>0.71779724453256188</v>
      </c>
      <c r="K96" s="12">
        <f t="shared" si="82"/>
        <v>7.8981974144732847E-2</v>
      </c>
      <c r="L96" s="12">
        <f t="shared" si="82"/>
        <v>0.10495862752635093</v>
      </c>
      <c r="M96" s="12" t="e">
        <f t="shared" si="82"/>
        <v>#VALUE!</v>
      </c>
      <c r="N96" s="12">
        <f t="shared" si="82"/>
        <v>7.9386594913916933E-2</v>
      </c>
      <c r="O96" s="12">
        <f t="shared" si="82"/>
        <v>1</v>
      </c>
    </row>
    <row r="97" spans="1:18" x14ac:dyDescent="0.2">
      <c r="A97" s="14"/>
      <c r="B97" s="23">
        <v>2018</v>
      </c>
      <c r="C97" s="17">
        <v>41322</v>
      </c>
      <c r="D97" s="17">
        <v>3543</v>
      </c>
      <c r="E97" s="17">
        <v>5940</v>
      </c>
      <c r="F97" s="17">
        <v>1572</v>
      </c>
      <c r="G97" s="17">
        <v>3977</v>
      </c>
      <c r="H97" s="18">
        <v>56353</v>
      </c>
      <c r="J97" s="12">
        <f t="shared" ref="J97:O97" si="83">C97/$H$97</f>
        <v>0.73327063332919273</v>
      </c>
      <c r="K97" s="12">
        <f t="shared" si="83"/>
        <v>6.2871541887743326E-2</v>
      </c>
      <c r="L97" s="12">
        <f t="shared" si="83"/>
        <v>0.10540698809291431</v>
      </c>
      <c r="M97" s="12">
        <f t="shared" si="83"/>
        <v>2.7895586747821766E-2</v>
      </c>
      <c r="N97" s="12">
        <f t="shared" si="83"/>
        <v>7.0572995226518553E-2</v>
      </c>
      <c r="O97" s="12">
        <f t="shared" si="83"/>
        <v>1</v>
      </c>
    </row>
    <row r="98" spans="1:18" ht="14.25" x14ac:dyDescent="0.2">
      <c r="A98" s="14"/>
      <c r="B98" s="23">
        <v>2019</v>
      </c>
      <c r="C98" s="17">
        <v>34271</v>
      </c>
      <c r="D98" s="17">
        <v>3305</v>
      </c>
      <c r="E98" s="17">
        <v>5250</v>
      </c>
      <c r="F98" s="22" t="s">
        <v>55</v>
      </c>
      <c r="G98" s="17">
        <v>4951</v>
      </c>
      <c r="H98" s="18">
        <v>48410</v>
      </c>
      <c r="J98" s="12">
        <f t="shared" ref="J98:O98" si="84">C98/$H$98</f>
        <v>0.70793224540384214</v>
      </c>
      <c r="K98" s="12">
        <f t="shared" si="84"/>
        <v>6.8271018384631274E-2</v>
      </c>
      <c r="L98" s="12">
        <f t="shared" si="84"/>
        <v>0.10844866763065482</v>
      </c>
      <c r="M98" s="12" t="e">
        <f t="shared" si="84"/>
        <v>#VALUE!</v>
      </c>
      <c r="N98" s="12">
        <f t="shared" si="84"/>
        <v>0.10227225779797562</v>
      </c>
      <c r="O98" s="12">
        <f t="shared" si="84"/>
        <v>1</v>
      </c>
    </row>
    <row r="99" spans="1:18" x14ac:dyDescent="0.2">
      <c r="A99" s="14"/>
      <c r="B99" s="23">
        <v>2020</v>
      </c>
      <c r="C99" s="22">
        <v>25430</v>
      </c>
      <c r="D99" s="22">
        <v>1671</v>
      </c>
      <c r="E99" s="22">
        <v>2224</v>
      </c>
      <c r="F99" s="22">
        <v>627</v>
      </c>
      <c r="G99" s="17">
        <v>2013</v>
      </c>
      <c r="H99" s="18">
        <v>31965</v>
      </c>
      <c r="J99" s="12">
        <f>C99/$H$99</f>
        <v>0.79555764117002969</v>
      </c>
      <c r="K99" s="12">
        <f t="shared" ref="K99:O99" si="85">D99/$H$99</f>
        <v>5.2275926794931954E-2</v>
      </c>
      <c r="L99" s="12">
        <f t="shared" si="85"/>
        <v>6.9576098858126073E-2</v>
      </c>
      <c r="M99" s="12">
        <f t="shared" si="85"/>
        <v>1.9615204129516658E-2</v>
      </c>
      <c r="N99" s="12">
        <f t="shared" si="85"/>
        <v>6.2975129047395592E-2</v>
      </c>
      <c r="O99" s="12">
        <f t="shared" si="85"/>
        <v>1</v>
      </c>
    </row>
    <row r="100" spans="1:18" x14ac:dyDescent="0.2">
      <c r="A100" s="14"/>
      <c r="B100" s="23">
        <v>2021</v>
      </c>
      <c r="C100" s="22">
        <v>26327</v>
      </c>
      <c r="D100" s="22">
        <v>2459</v>
      </c>
      <c r="E100" s="22">
        <v>2759</v>
      </c>
      <c r="F100" s="22">
        <v>1138</v>
      </c>
      <c r="G100" s="29">
        <v>2059</v>
      </c>
      <c r="H100" s="33">
        <v>34742</v>
      </c>
      <c r="J100" s="12">
        <f>C100/$H$100</f>
        <v>0.75778596511427088</v>
      </c>
      <c r="K100" s="12">
        <f t="shared" ref="K100:N100" si="86">D100/$H$100</f>
        <v>7.0778884347475673E-2</v>
      </c>
      <c r="L100" s="12">
        <f t="shared" si="86"/>
        <v>7.9413965805077424E-2</v>
      </c>
      <c r="M100" s="12">
        <f t="shared" si="86"/>
        <v>3.2755742329169307E-2</v>
      </c>
      <c r="N100" s="12">
        <f t="shared" si="86"/>
        <v>5.9265442404006677E-2</v>
      </c>
      <c r="O100" s="12">
        <f>H100/$H$100</f>
        <v>1</v>
      </c>
    </row>
    <row r="101" spans="1:18" x14ac:dyDescent="0.2">
      <c r="A101" s="14"/>
      <c r="B101" s="118">
        <v>2022</v>
      </c>
      <c r="C101" s="22">
        <v>30289</v>
      </c>
      <c r="D101" s="22">
        <v>3367</v>
      </c>
      <c r="E101" s="22">
        <v>3887</v>
      </c>
      <c r="F101" s="22">
        <v>990</v>
      </c>
      <c r="G101" s="29">
        <v>2464</v>
      </c>
      <c r="H101" s="62">
        <v>40996</v>
      </c>
      <c r="J101" s="12">
        <f t="shared" ref="J101:O101" si="87">C101/$H$101</f>
        <v>0.73882817835886427</v>
      </c>
      <c r="K101" s="12">
        <f t="shared" si="87"/>
        <v>8.2129963898916969E-2</v>
      </c>
      <c r="L101" s="12">
        <f t="shared" si="87"/>
        <v>9.4814128207630008E-2</v>
      </c>
      <c r="M101" s="12">
        <f t="shared" si="87"/>
        <v>2.4148697433895989E-2</v>
      </c>
      <c r="N101" s="12">
        <f t="shared" si="87"/>
        <v>6.010342472436335E-2</v>
      </c>
      <c r="O101" s="12">
        <f t="shared" si="87"/>
        <v>1</v>
      </c>
      <c r="P101" s="13"/>
    </row>
    <row r="102" spans="1:18" x14ac:dyDescent="0.2">
      <c r="A102" s="14"/>
      <c r="B102" s="63"/>
      <c r="C102" s="140">
        <v>27188</v>
      </c>
      <c r="D102" s="140">
        <v>2804</v>
      </c>
      <c r="E102" s="140">
        <v>4750</v>
      </c>
      <c r="F102" s="140">
        <v>1020</v>
      </c>
      <c r="G102" s="140">
        <v>2348</v>
      </c>
      <c r="H102" s="62">
        <v>38108</v>
      </c>
      <c r="J102" s="12">
        <f>C102/$H$102</f>
        <v>0.71344599559147681</v>
      </c>
      <c r="K102" s="12">
        <f>D102/$H$102</f>
        <v>7.358035058255484E-2</v>
      </c>
      <c r="L102" s="12">
        <f t="shared" ref="L102:O102" si="88">E102/$H$102</f>
        <v>0.12464574367586859</v>
      </c>
      <c r="M102" s="12">
        <f t="shared" si="88"/>
        <v>2.6766033378818097E-2</v>
      </c>
      <c r="N102" s="12">
        <f t="shared" si="88"/>
        <v>6.161435918967146E-2</v>
      </c>
      <c r="O102" s="12">
        <f t="shared" si="88"/>
        <v>1</v>
      </c>
      <c r="P102" s="13"/>
    </row>
    <row r="103" spans="1:18" x14ac:dyDescent="0.2">
      <c r="A103" s="156"/>
      <c r="B103" s="157"/>
      <c r="C103" s="157"/>
      <c r="D103" s="157"/>
      <c r="E103" s="157"/>
      <c r="F103" s="157"/>
      <c r="G103" s="157"/>
      <c r="H103" s="158"/>
      <c r="J103" s="12"/>
      <c r="K103" s="12"/>
      <c r="L103" s="12"/>
      <c r="M103" s="12"/>
      <c r="N103" s="12"/>
      <c r="O103" s="12"/>
    </row>
    <row r="104" spans="1:18" x14ac:dyDescent="0.2">
      <c r="A104" s="152" t="s">
        <v>13</v>
      </c>
      <c r="B104" s="21">
        <v>2001</v>
      </c>
      <c r="C104" s="30">
        <v>5482</v>
      </c>
      <c r="D104" s="30">
        <v>1970</v>
      </c>
      <c r="E104" s="30">
        <v>2235</v>
      </c>
      <c r="F104" s="31">
        <v>127</v>
      </c>
      <c r="G104" s="31">
        <v>921</v>
      </c>
      <c r="H104" s="18">
        <v>10735</v>
      </c>
      <c r="J104" s="13">
        <f t="shared" ref="J104:O104" si="89">C104/$H$104</f>
        <v>0.51066604564508622</v>
      </c>
      <c r="K104" s="13">
        <f t="shared" si="89"/>
        <v>0.18351187703772706</v>
      </c>
      <c r="L104" s="13">
        <f t="shared" si="89"/>
        <v>0.20819748486259898</v>
      </c>
      <c r="M104" s="13">
        <f t="shared" si="89"/>
        <v>1.183046110852352E-2</v>
      </c>
      <c r="N104" s="13">
        <f t="shared" si="89"/>
        <v>8.579413134606427E-2</v>
      </c>
      <c r="O104" s="13">
        <f t="shared" si="89"/>
        <v>1</v>
      </c>
    </row>
    <row r="105" spans="1:18" x14ac:dyDescent="0.2">
      <c r="A105" s="153"/>
      <c r="B105" s="21">
        <v>2002</v>
      </c>
      <c r="C105" s="30">
        <v>5966</v>
      </c>
      <c r="D105" s="30">
        <v>2114</v>
      </c>
      <c r="E105" s="30">
        <v>2611</v>
      </c>
      <c r="F105" s="31">
        <v>68</v>
      </c>
      <c r="G105" s="31">
        <v>722</v>
      </c>
      <c r="H105" s="18">
        <v>11481</v>
      </c>
      <c r="J105" s="13">
        <f t="shared" ref="J105:O105" si="90">C105/$H$105</f>
        <v>0.51964114624161661</v>
      </c>
      <c r="K105" s="13">
        <f t="shared" si="90"/>
        <v>0.18413030223848098</v>
      </c>
      <c r="L105" s="13">
        <f t="shared" si="90"/>
        <v>0.22741921435415033</v>
      </c>
      <c r="M105" s="13">
        <f t="shared" si="90"/>
        <v>5.9228290218622075E-3</v>
      </c>
      <c r="N105" s="13">
        <f t="shared" si="90"/>
        <v>6.2886508143889908E-2</v>
      </c>
      <c r="O105" s="13">
        <f t="shared" si="90"/>
        <v>1</v>
      </c>
      <c r="R105">
        <f>H99*100/H147</f>
        <v>93.656607090536184</v>
      </c>
    </row>
    <row r="106" spans="1:18" x14ac:dyDescent="0.2">
      <c r="A106" s="153"/>
      <c r="B106" s="21">
        <v>2003</v>
      </c>
      <c r="C106" s="30">
        <v>6418</v>
      </c>
      <c r="D106" s="30">
        <v>2735</v>
      </c>
      <c r="E106" s="30">
        <v>2033</v>
      </c>
      <c r="F106" s="31">
        <v>127</v>
      </c>
      <c r="G106" s="31">
        <v>697</v>
      </c>
      <c r="H106" s="18">
        <v>12010</v>
      </c>
      <c r="J106" s="13">
        <f t="shared" ref="J106:O106" si="91">C106/$H$106</f>
        <v>0.53438800999167357</v>
      </c>
      <c r="K106" s="13">
        <f t="shared" si="91"/>
        <v>0.22772689425478768</v>
      </c>
      <c r="L106" s="13">
        <f t="shared" si="91"/>
        <v>0.16927560366361366</v>
      </c>
      <c r="M106" s="13">
        <f t="shared" si="91"/>
        <v>1.0574521232306412E-2</v>
      </c>
      <c r="N106" s="13">
        <f t="shared" si="91"/>
        <v>5.8034970857618648E-2</v>
      </c>
      <c r="O106" s="13">
        <f t="shared" si="91"/>
        <v>1</v>
      </c>
      <c r="R106">
        <f>H100*100/H148</f>
        <v>93.435171987198444</v>
      </c>
    </row>
    <row r="107" spans="1:18" x14ac:dyDescent="0.2">
      <c r="A107" s="153"/>
      <c r="B107" s="21">
        <v>2004</v>
      </c>
      <c r="C107" s="30">
        <v>6192</v>
      </c>
      <c r="D107" s="30">
        <v>2478</v>
      </c>
      <c r="E107" s="30">
        <v>2334</v>
      </c>
      <c r="F107" s="31">
        <v>153</v>
      </c>
      <c r="G107" s="31">
        <v>888</v>
      </c>
      <c r="H107" s="18">
        <v>12045</v>
      </c>
      <c r="J107" s="13">
        <f t="shared" ref="J107:O107" si="92">C107/$H$107</f>
        <v>0.51407222914072226</v>
      </c>
      <c r="K107" s="13">
        <f t="shared" si="92"/>
        <v>0.20572851805728518</v>
      </c>
      <c r="L107" s="13">
        <f t="shared" si="92"/>
        <v>0.19377334993773349</v>
      </c>
      <c r="M107" s="13">
        <f t="shared" si="92"/>
        <v>1.2702366127023662E-2</v>
      </c>
      <c r="N107" s="13">
        <f t="shared" si="92"/>
        <v>7.3723536737235362E-2</v>
      </c>
      <c r="O107" s="13">
        <f t="shared" si="92"/>
        <v>1</v>
      </c>
    </row>
    <row r="108" spans="1:18" x14ac:dyDescent="0.2">
      <c r="A108" s="154"/>
      <c r="B108" s="21">
        <v>2005</v>
      </c>
      <c r="C108" s="30">
        <v>5895</v>
      </c>
      <c r="D108" s="30">
        <v>1706</v>
      </c>
      <c r="E108" s="30">
        <v>2936</v>
      </c>
      <c r="F108" s="31">
        <v>161</v>
      </c>
      <c r="G108" s="31">
        <v>777</v>
      </c>
      <c r="H108" s="18">
        <v>11475</v>
      </c>
      <c r="J108" s="13">
        <f t="shared" ref="J108:O108" si="93">C108/$H$108</f>
        <v>0.51372549019607838</v>
      </c>
      <c r="K108" s="13">
        <f t="shared" si="93"/>
        <v>0.14867102396514162</v>
      </c>
      <c r="L108" s="13">
        <f t="shared" si="93"/>
        <v>0.25586056644880173</v>
      </c>
      <c r="M108" s="13">
        <f t="shared" si="93"/>
        <v>1.4030501089324618E-2</v>
      </c>
      <c r="N108" s="13">
        <f t="shared" si="93"/>
        <v>6.7712418300653596E-2</v>
      </c>
      <c r="O108" s="13">
        <f t="shared" si="93"/>
        <v>1</v>
      </c>
    </row>
    <row r="109" spans="1:18" x14ac:dyDescent="0.2">
      <c r="A109" s="154"/>
      <c r="B109" s="21">
        <v>2006</v>
      </c>
      <c r="C109" s="30">
        <v>5746</v>
      </c>
      <c r="D109" s="30">
        <v>2173</v>
      </c>
      <c r="E109" s="30">
        <v>2255</v>
      </c>
      <c r="F109" s="31">
        <v>75</v>
      </c>
      <c r="G109" s="31">
        <v>905</v>
      </c>
      <c r="H109" s="18">
        <v>11154</v>
      </c>
      <c r="J109" s="13">
        <f t="shared" ref="J109:O109" si="94">C109/$H$109</f>
        <v>0.51515151515151514</v>
      </c>
      <c r="K109" s="13">
        <f t="shared" si="94"/>
        <v>0.1948180025103102</v>
      </c>
      <c r="L109" s="13">
        <f t="shared" si="94"/>
        <v>0.20216962524654833</v>
      </c>
      <c r="M109" s="13">
        <f t="shared" si="94"/>
        <v>6.7240451855836471E-3</v>
      </c>
      <c r="N109" s="13">
        <f t="shared" si="94"/>
        <v>8.1136811906042675E-2</v>
      </c>
      <c r="O109" s="13">
        <f t="shared" si="94"/>
        <v>1</v>
      </c>
    </row>
    <row r="110" spans="1:18" x14ac:dyDescent="0.2">
      <c r="A110" s="154"/>
      <c r="B110" s="21">
        <v>2007</v>
      </c>
      <c r="C110" s="29">
        <v>6588</v>
      </c>
      <c r="D110" s="29">
        <v>2320</v>
      </c>
      <c r="E110" s="29">
        <v>2480</v>
      </c>
      <c r="F110" s="29">
        <v>266</v>
      </c>
      <c r="G110" s="29">
        <v>828</v>
      </c>
      <c r="H110" s="18">
        <v>12482</v>
      </c>
      <c r="J110" s="13">
        <f t="shared" ref="J110:O110" si="95">C110/$H$110</f>
        <v>0.52780003204614645</v>
      </c>
      <c r="K110" s="13">
        <f t="shared" si="95"/>
        <v>0.18586764941515782</v>
      </c>
      <c r="L110" s="13">
        <f t="shared" si="95"/>
        <v>0.19868610799551353</v>
      </c>
      <c r="M110" s="13">
        <f t="shared" si="95"/>
        <v>2.1310687389841373E-2</v>
      </c>
      <c r="N110" s="13">
        <f t="shared" si="95"/>
        <v>6.6335523153340806E-2</v>
      </c>
      <c r="O110" s="13">
        <f t="shared" si="95"/>
        <v>1</v>
      </c>
    </row>
    <row r="111" spans="1:18" x14ac:dyDescent="0.2">
      <c r="A111" s="154"/>
      <c r="B111" s="21">
        <v>2008</v>
      </c>
      <c r="C111" s="29">
        <v>7153</v>
      </c>
      <c r="D111" s="22">
        <v>2157</v>
      </c>
      <c r="E111" s="29">
        <v>2545</v>
      </c>
      <c r="F111" s="29">
        <v>83</v>
      </c>
      <c r="G111" s="29">
        <v>748</v>
      </c>
      <c r="H111" s="18">
        <v>12686</v>
      </c>
      <c r="J111" s="13">
        <f t="shared" ref="J111:O111" si="96">C111/$H$111</f>
        <v>0.56384991329024126</v>
      </c>
      <c r="K111" s="13">
        <f t="shared" si="96"/>
        <v>0.17002995428030901</v>
      </c>
      <c r="L111" s="13">
        <f t="shared" si="96"/>
        <v>0.20061485101686899</v>
      </c>
      <c r="M111" s="13">
        <f t="shared" si="96"/>
        <v>6.5426454359136053E-3</v>
      </c>
      <c r="N111" s="13">
        <f t="shared" si="96"/>
        <v>5.8962635976667191E-2</v>
      </c>
      <c r="O111" s="13">
        <f t="shared" si="96"/>
        <v>1</v>
      </c>
    </row>
    <row r="112" spans="1:18" ht="14.25" x14ac:dyDescent="0.2">
      <c r="A112" s="154"/>
      <c r="B112" s="21">
        <v>2009</v>
      </c>
      <c r="C112" s="29">
        <v>6544</v>
      </c>
      <c r="D112" s="22">
        <v>1855</v>
      </c>
      <c r="E112" s="29">
        <v>2564</v>
      </c>
      <c r="F112" s="22" t="s">
        <v>57</v>
      </c>
      <c r="G112" s="29">
        <v>971</v>
      </c>
      <c r="H112" s="18">
        <v>12087</v>
      </c>
      <c r="J112" s="13">
        <f t="shared" ref="J112:O112" si="97">C112/$H$112</f>
        <v>0.54140812443120712</v>
      </c>
      <c r="K112" s="13">
        <f t="shared" si="97"/>
        <v>0.15347067096880945</v>
      </c>
      <c r="L112" s="13">
        <f t="shared" si="97"/>
        <v>0.21212873334988003</v>
      </c>
      <c r="M112" s="13" t="e">
        <f t="shared" si="97"/>
        <v>#VALUE!</v>
      </c>
      <c r="N112" s="13">
        <f t="shared" si="97"/>
        <v>8.0334243402002153E-2</v>
      </c>
      <c r="O112" s="13">
        <f t="shared" si="97"/>
        <v>1</v>
      </c>
    </row>
    <row r="113" spans="1:18" ht="14.25" x14ac:dyDescent="0.2">
      <c r="A113" s="155"/>
      <c r="B113" s="21">
        <v>2010</v>
      </c>
      <c r="C113" s="29">
        <v>4756</v>
      </c>
      <c r="D113" s="22">
        <v>2080</v>
      </c>
      <c r="E113" s="29">
        <v>2190</v>
      </c>
      <c r="F113" s="22" t="s">
        <v>58</v>
      </c>
      <c r="G113" s="29">
        <v>755</v>
      </c>
      <c r="H113" s="18">
        <v>9833</v>
      </c>
      <c r="J113" s="13">
        <f t="shared" ref="J113:O113" si="98">C113/$H$113</f>
        <v>0.483677412793654</v>
      </c>
      <c r="K113" s="13">
        <f t="shared" si="98"/>
        <v>0.21153259432523136</v>
      </c>
      <c r="L113" s="13">
        <f t="shared" si="98"/>
        <v>0.22271941421743111</v>
      </c>
      <c r="M113" s="13" t="e">
        <f t="shared" si="98"/>
        <v>#VALUE!</v>
      </c>
      <c r="N113" s="13">
        <f t="shared" si="98"/>
        <v>7.6782263805552725E-2</v>
      </c>
      <c r="O113" s="13">
        <f t="shared" si="98"/>
        <v>1</v>
      </c>
    </row>
    <row r="114" spans="1:18" ht="14.25" x14ac:dyDescent="0.2">
      <c r="A114" s="36"/>
      <c r="B114" s="21">
        <v>2011</v>
      </c>
      <c r="C114" s="29">
        <v>3794</v>
      </c>
      <c r="D114" s="29">
        <v>2243</v>
      </c>
      <c r="E114" s="29">
        <v>1816</v>
      </c>
      <c r="F114" s="22" t="s">
        <v>59</v>
      </c>
      <c r="G114" s="22" t="s">
        <v>62</v>
      </c>
      <c r="H114" s="18">
        <v>8357</v>
      </c>
      <c r="J114" s="13">
        <f t="shared" ref="J114:O114" si="99">C114/$H$114</f>
        <v>0.45399066650711978</v>
      </c>
      <c r="K114" s="13">
        <f t="shared" si="99"/>
        <v>0.26839775038889552</v>
      </c>
      <c r="L114" s="13">
        <f t="shared" si="99"/>
        <v>0.21730285987794662</v>
      </c>
      <c r="M114" s="13" t="e">
        <f t="shared" si="99"/>
        <v>#VALUE!</v>
      </c>
      <c r="N114" s="13" t="e">
        <f t="shared" si="99"/>
        <v>#VALUE!</v>
      </c>
      <c r="O114" s="13">
        <f t="shared" si="99"/>
        <v>1</v>
      </c>
    </row>
    <row r="115" spans="1:18" ht="14.25" x14ac:dyDescent="0.2">
      <c r="A115" s="36"/>
      <c r="B115" s="21">
        <v>2012</v>
      </c>
      <c r="C115" s="17">
        <v>3507</v>
      </c>
      <c r="D115" s="17">
        <v>1646</v>
      </c>
      <c r="E115" s="17">
        <v>1990</v>
      </c>
      <c r="F115" s="142" t="s">
        <v>60</v>
      </c>
      <c r="G115" s="140">
        <v>604</v>
      </c>
      <c r="H115" s="18">
        <v>7780</v>
      </c>
      <c r="J115" s="13">
        <f t="shared" ref="J115:O115" si="100">C115/$H$115</f>
        <v>0.45077120822622108</v>
      </c>
      <c r="K115" s="13">
        <f t="shared" si="100"/>
        <v>0.21156812339331618</v>
      </c>
      <c r="L115" s="13">
        <f t="shared" si="100"/>
        <v>0.25578406169665807</v>
      </c>
      <c r="M115" s="13" t="e">
        <f t="shared" si="100"/>
        <v>#VALUE!</v>
      </c>
      <c r="N115" s="13">
        <f t="shared" si="100"/>
        <v>7.7634961439588687E-2</v>
      </c>
      <c r="O115" s="13">
        <f t="shared" si="100"/>
        <v>1</v>
      </c>
    </row>
    <row r="116" spans="1:18" ht="14.25" x14ac:dyDescent="0.2">
      <c r="A116" s="36"/>
      <c r="B116" s="21">
        <v>2013</v>
      </c>
      <c r="C116" s="140">
        <v>1878</v>
      </c>
      <c r="D116" s="140">
        <v>773</v>
      </c>
      <c r="E116" s="140">
        <v>1574</v>
      </c>
      <c r="F116" s="32" t="s">
        <v>19</v>
      </c>
      <c r="G116" s="22" t="s">
        <v>63</v>
      </c>
      <c r="H116" s="18">
        <v>4365</v>
      </c>
      <c r="J116" s="13">
        <f t="shared" ref="J116:O116" si="101">C116/$H$116</f>
        <v>0.43024054982817872</v>
      </c>
      <c r="K116" s="13">
        <f t="shared" si="101"/>
        <v>0.17709049255441009</v>
      </c>
      <c r="L116" s="13">
        <f t="shared" si="101"/>
        <v>0.36059564719358533</v>
      </c>
      <c r="M116" s="13" t="e">
        <f t="shared" si="101"/>
        <v>#VALUE!</v>
      </c>
      <c r="N116" s="13" t="e">
        <f t="shared" si="101"/>
        <v>#VALUE!</v>
      </c>
      <c r="O116" s="13">
        <f t="shared" si="101"/>
        <v>1</v>
      </c>
    </row>
    <row r="117" spans="1:18" x14ac:dyDescent="0.2">
      <c r="A117" s="36"/>
      <c r="B117" s="21">
        <v>2014</v>
      </c>
      <c r="C117" s="140">
        <v>2697</v>
      </c>
      <c r="D117" s="140">
        <v>789</v>
      </c>
      <c r="E117" s="22">
        <v>1800</v>
      </c>
      <c r="F117" s="32" t="s">
        <v>19</v>
      </c>
      <c r="G117" s="140">
        <v>913</v>
      </c>
      <c r="H117" s="18">
        <v>6294</v>
      </c>
      <c r="J117" s="13">
        <f t="shared" ref="J117:O117" si="102">C117/$H$117</f>
        <v>0.42850333651096284</v>
      </c>
      <c r="K117" s="13">
        <f t="shared" si="102"/>
        <v>0.12535748331744517</v>
      </c>
      <c r="L117" s="13">
        <f t="shared" si="102"/>
        <v>0.2859866539561487</v>
      </c>
      <c r="M117" s="13" t="e">
        <f t="shared" si="102"/>
        <v>#VALUE!</v>
      </c>
      <c r="N117" s="13">
        <f t="shared" si="102"/>
        <v>0.14505878614553544</v>
      </c>
      <c r="O117" s="13">
        <f t="shared" si="102"/>
        <v>1</v>
      </c>
    </row>
    <row r="118" spans="1:18" x14ac:dyDescent="0.2">
      <c r="A118" s="36"/>
      <c r="B118" s="23">
        <v>2015</v>
      </c>
      <c r="C118" s="140">
        <v>1755</v>
      </c>
      <c r="D118" s="140">
        <v>709</v>
      </c>
      <c r="E118" s="22">
        <v>1825</v>
      </c>
      <c r="F118" s="141">
        <v>26</v>
      </c>
      <c r="G118" s="141">
        <v>1041</v>
      </c>
      <c r="H118" s="27">
        <v>5356</v>
      </c>
      <c r="J118" s="12">
        <f>C118/$H$118</f>
        <v>0.32766990291262138</v>
      </c>
      <c r="K118" s="12">
        <f>D118/$H$118</f>
        <v>0.13237490664675131</v>
      </c>
      <c r="L118" s="12">
        <f>E118/$H$118</f>
        <v>0.34073935772964897</v>
      </c>
      <c r="M118" s="12">
        <v>0</v>
      </c>
      <c r="N118" s="12">
        <f>G118/$H$118</f>
        <v>0.19436146377893951</v>
      </c>
      <c r="O118" s="12">
        <f>H118/$H$118</f>
        <v>1</v>
      </c>
    </row>
    <row r="119" spans="1:18" ht="14.25" x14ac:dyDescent="0.2">
      <c r="A119" s="36"/>
      <c r="B119" s="23">
        <v>2016</v>
      </c>
      <c r="C119" s="17">
        <v>2274</v>
      </c>
      <c r="D119" s="22" t="s">
        <v>56</v>
      </c>
      <c r="E119" s="17">
        <v>1288</v>
      </c>
      <c r="F119" s="22" t="s">
        <v>20</v>
      </c>
      <c r="G119" s="17">
        <v>1029</v>
      </c>
      <c r="H119" s="18">
        <v>5118</v>
      </c>
      <c r="J119" s="12">
        <f t="shared" ref="J119:O119" si="103">C119/$H$119</f>
        <v>0.44431418522860494</v>
      </c>
      <c r="K119" s="12" t="e">
        <f t="shared" si="103"/>
        <v>#VALUE!</v>
      </c>
      <c r="L119" s="12">
        <f t="shared" si="103"/>
        <v>0.25166080500195387</v>
      </c>
      <c r="M119" s="12" t="e">
        <f t="shared" si="103"/>
        <v>#VALUE!</v>
      </c>
      <c r="N119" s="12">
        <f t="shared" si="103"/>
        <v>0.20105509964830012</v>
      </c>
      <c r="O119" s="12">
        <f t="shared" si="103"/>
        <v>1</v>
      </c>
    </row>
    <row r="120" spans="1:18" x14ac:dyDescent="0.2">
      <c r="A120" s="36"/>
      <c r="B120" s="21">
        <v>2017</v>
      </c>
      <c r="C120" s="17">
        <v>1857</v>
      </c>
      <c r="D120" s="17">
        <v>646</v>
      </c>
      <c r="E120" s="17">
        <v>1124</v>
      </c>
      <c r="F120" s="22" t="s">
        <v>21</v>
      </c>
      <c r="G120" s="17">
        <v>547</v>
      </c>
      <c r="H120" s="18">
        <v>4218</v>
      </c>
      <c r="J120" s="12">
        <f t="shared" ref="J120:O120" si="104">C120/$H$120</f>
        <v>0.44025604551920339</v>
      </c>
      <c r="K120" s="12">
        <f t="shared" si="104"/>
        <v>0.15315315315315314</v>
      </c>
      <c r="L120" s="12">
        <f t="shared" si="104"/>
        <v>0.26647700331910856</v>
      </c>
      <c r="M120" s="12" t="e">
        <f t="shared" si="104"/>
        <v>#VALUE!</v>
      </c>
      <c r="N120" s="12">
        <f t="shared" si="104"/>
        <v>0.12968231389284021</v>
      </c>
      <c r="O120" s="12">
        <f t="shared" si="104"/>
        <v>1</v>
      </c>
    </row>
    <row r="121" spans="1:18" ht="14.25" x14ac:dyDescent="0.2">
      <c r="A121" s="36"/>
      <c r="B121" s="23">
        <v>2018</v>
      </c>
      <c r="C121" s="17">
        <v>2425</v>
      </c>
      <c r="D121" s="17">
        <v>1131</v>
      </c>
      <c r="E121" s="17">
        <v>1782</v>
      </c>
      <c r="F121" s="22" t="s">
        <v>22</v>
      </c>
      <c r="G121" s="17">
        <v>1063</v>
      </c>
      <c r="H121" s="18">
        <v>6508</v>
      </c>
      <c r="J121" s="12">
        <f t="shared" ref="J121:O121" si="105">C121/$H$121</f>
        <v>0.37261831591886907</v>
      </c>
      <c r="K121" s="12">
        <f t="shared" si="105"/>
        <v>0.1737861094038107</v>
      </c>
      <c r="L121" s="12">
        <f t="shared" si="105"/>
        <v>0.27381684081130914</v>
      </c>
      <c r="M121" s="12" t="e">
        <f t="shared" si="105"/>
        <v>#VALUE!</v>
      </c>
      <c r="N121" s="12">
        <f t="shared" si="105"/>
        <v>0.16333743085433314</v>
      </c>
      <c r="O121" s="12">
        <f t="shared" si="105"/>
        <v>1</v>
      </c>
    </row>
    <row r="122" spans="1:18" ht="14.25" x14ac:dyDescent="0.2">
      <c r="A122" s="36"/>
      <c r="B122" s="23">
        <v>2019</v>
      </c>
      <c r="C122" s="17">
        <v>2471</v>
      </c>
      <c r="D122" s="17">
        <v>633</v>
      </c>
      <c r="E122" s="17">
        <v>1508</v>
      </c>
      <c r="F122" s="22" t="s">
        <v>61</v>
      </c>
      <c r="G122" s="17">
        <v>964</v>
      </c>
      <c r="H122" s="18">
        <v>5843</v>
      </c>
      <c r="J122" s="12">
        <f t="shared" ref="J122:O122" si="106">C122/$H$122</f>
        <v>0.42289919561868905</v>
      </c>
      <c r="K122" s="12">
        <f t="shared" si="106"/>
        <v>0.10833475954133151</v>
      </c>
      <c r="L122" s="12">
        <f t="shared" si="106"/>
        <v>0.25808659934964917</v>
      </c>
      <c r="M122" s="12" t="e">
        <f t="shared" si="106"/>
        <v>#VALUE!</v>
      </c>
      <c r="N122" s="12">
        <f t="shared" si="106"/>
        <v>0.16498374122882081</v>
      </c>
      <c r="O122" s="12">
        <f t="shared" si="106"/>
        <v>1</v>
      </c>
    </row>
    <row r="123" spans="1:18" x14ac:dyDescent="0.2">
      <c r="A123" s="36"/>
      <c r="B123" s="23">
        <v>2020</v>
      </c>
      <c r="C123" s="22">
        <v>1247</v>
      </c>
      <c r="D123" s="32">
        <v>175</v>
      </c>
      <c r="E123" s="32">
        <v>516</v>
      </c>
      <c r="F123" s="32">
        <v>0</v>
      </c>
      <c r="G123" s="17">
        <v>221</v>
      </c>
      <c r="H123" s="18">
        <v>2159</v>
      </c>
      <c r="J123" s="12">
        <f>C123/$H$123</f>
        <v>0.57758221398795739</v>
      </c>
      <c r="K123" s="12">
        <f>D123/$H$123</f>
        <v>8.1056044465030105E-2</v>
      </c>
      <c r="L123" s="12">
        <f>E123/$H$123</f>
        <v>0.23899953682260305</v>
      </c>
      <c r="M123" s="12"/>
      <c r="N123" s="12">
        <f>G123/$H$123</f>
        <v>0.10236220472440945</v>
      </c>
      <c r="O123" s="12">
        <f>H123/$H$123</f>
        <v>1</v>
      </c>
      <c r="R123">
        <f>H124*100/H148</f>
        <v>6.5648280128015495</v>
      </c>
    </row>
    <row r="124" spans="1:18" x14ac:dyDescent="0.2">
      <c r="A124" s="36"/>
      <c r="B124" s="23">
        <v>2021</v>
      </c>
      <c r="C124" s="22">
        <v>1212</v>
      </c>
      <c r="D124" s="22">
        <v>304</v>
      </c>
      <c r="E124" s="22">
        <v>539</v>
      </c>
      <c r="F124" s="22">
        <v>104</v>
      </c>
      <c r="G124" s="22">
        <v>266</v>
      </c>
      <c r="H124" s="33">
        <v>2441</v>
      </c>
      <c r="I124" s="131">
        <f>H124/H123-1</f>
        <v>0.13061602593793431</v>
      </c>
      <c r="J124" s="12">
        <f>C124/$H$124</f>
        <v>0.49651782056534205</v>
      </c>
      <c r="K124" s="12">
        <f t="shared" ref="K124:O124" si="107">D124/$H$124</f>
        <v>0.12453912331011881</v>
      </c>
      <c r="L124" s="12">
        <f t="shared" si="107"/>
        <v>0.22081114297419091</v>
      </c>
      <c r="M124" s="60">
        <f t="shared" si="107"/>
        <v>4.2605489553461696E-2</v>
      </c>
      <c r="N124" s="12">
        <f t="shared" si="107"/>
        <v>0.10897173289635395</v>
      </c>
      <c r="O124" s="12">
        <f t="shared" si="107"/>
        <v>1</v>
      </c>
    </row>
    <row r="125" spans="1:18" x14ac:dyDescent="0.2">
      <c r="A125" s="36"/>
      <c r="B125" s="118">
        <v>2022</v>
      </c>
      <c r="C125" s="22">
        <v>1363</v>
      </c>
      <c r="D125" s="22">
        <v>302</v>
      </c>
      <c r="E125" s="22">
        <v>783</v>
      </c>
      <c r="F125" s="140" t="s">
        <v>21</v>
      </c>
      <c r="G125" s="22">
        <v>540</v>
      </c>
      <c r="H125" s="33">
        <v>3000</v>
      </c>
      <c r="I125" s="131">
        <f>H125/H124-1</f>
        <v>0.2290045063498567</v>
      </c>
      <c r="J125" s="12">
        <f t="shared" ref="J125:O125" si="108">C125/$H$125</f>
        <v>0.45433333333333331</v>
      </c>
      <c r="K125" s="12">
        <f t="shared" si="108"/>
        <v>0.10066666666666667</v>
      </c>
      <c r="L125" s="12">
        <f t="shared" si="108"/>
        <v>0.26100000000000001</v>
      </c>
      <c r="M125" s="60" t="e">
        <f t="shared" si="108"/>
        <v>#VALUE!</v>
      </c>
      <c r="N125" s="12">
        <f t="shared" si="108"/>
        <v>0.18</v>
      </c>
      <c r="O125" s="12">
        <f t="shared" si="108"/>
        <v>1</v>
      </c>
    </row>
    <row r="126" spans="1:18" x14ac:dyDescent="0.2">
      <c r="A126" s="36"/>
      <c r="B126" s="63"/>
      <c r="C126" s="140">
        <v>1449</v>
      </c>
      <c r="D126" s="140">
        <v>441</v>
      </c>
      <c r="E126" s="140">
        <v>804</v>
      </c>
      <c r="F126" s="140" t="s">
        <v>21</v>
      </c>
      <c r="G126" s="140">
        <v>363</v>
      </c>
      <c r="H126" s="137">
        <v>3072</v>
      </c>
      <c r="I126" s="131"/>
      <c r="J126" s="12">
        <f>C126/$H$126</f>
        <v>0.4716796875</v>
      </c>
      <c r="K126" s="12">
        <f t="shared" ref="K126:O126" si="109">D126/$H$126</f>
        <v>0.1435546875</v>
      </c>
      <c r="L126" s="12">
        <f t="shared" si="109"/>
        <v>0.26171875</v>
      </c>
      <c r="M126" s="12" t="s">
        <v>66</v>
      </c>
      <c r="N126" s="12">
        <f t="shared" si="109"/>
        <v>0.1181640625</v>
      </c>
      <c r="O126" s="12">
        <f t="shared" si="109"/>
        <v>1</v>
      </c>
    </row>
    <row r="127" spans="1:18" x14ac:dyDescent="0.2">
      <c r="A127" s="156"/>
      <c r="B127" s="157"/>
      <c r="C127" s="157"/>
      <c r="D127" s="157"/>
      <c r="E127" s="157"/>
      <c r="F127" s="157"/>
      <c r="G127" s="157"/>
      <c r="H127" s="158"/>
    </row>
    <row r="128" spans="1:18" ht="12.75" customHeight="1" x14ac:dyDescent="0.2">
      <c r="A128" s="162" t="s">
        <v>14</v>
      </c>
      <c r="B128" s="126">
        <v>2001</v>
      </c>
      <c r="C128" s="29">
        <v>53875</v>
      </c>
      <c r="D128" s="29">
        <v>4132</v>
      </c>
      <c r="E128" s="29">
        <v>8976</v>
      </c>
      <c r="F128" s="29">
        <v>1746</v>
      </c>
      <c r="G128" s="29">
        <v>5993</v>
      </c>
      <c r="H128" s="18">
        <v>74722</v>
      </c>
      <c r="J128" s="13">
        <f t="shared" ref="J128:O128" si="110">C128/$H$128</f>
        <v>0.72100586172746983</v>
      </c>
      <c r="K128" s="13">
        <f t="shared" si="110"/>
        <v>5.529830571986831E-2</v>
      </c>
      <c r="L128" s="13">
        <f t="shared" si="110"/>
        <v>0.12012526431305372</v>
      </c>
      <c r="M128" s="13">
        <f t="shared" si="110"/>
        <v>2.336661224271299E-2</v>
      </c>
      <c r="N128" s="13">
        <f t="shared" si="110"/>
        <v>8.0203955996895157E-2</v>
      </c>
      <c r="O128" s="13">
        <f t="shared" si="110"/>
        <v>1</v>
      </c>
    </row>
    <row r="129" spans="1:15" x14ac:dyDescent="0.2">
      <c r="A129" s="162"/>
      <c r="B129" s="126">
        <v>2002</v>
      </c>
      <c r="C129" s="29">
        <v>57610</v>
      </c>
      <c r="D129" s="29">
        <v>4893</v>
      </c>
      <c r="E129" s="29">
        <v>9034</v>
      </c>
      <c r="F129" s="29">
        <v>2155</v>
      </c>
      <c r="G129" s="29">
        <v>6370</v>
      </c>
      <c r="H129" s="18">
        <v>80062</v>
      </c>
      <c r="J129" s="13">
        <f t="shared" ref="J129:O129" si="111">C129/$H$129</f>
        <v>0.71956733531513073</v>
      </c>
      <c r="K129" s="13">
        <f t="shared" si="111"/>
        <v>6.1115135769778423E-2</v>
      </c>
      <c r="L129" s="13">
        <f t="shared" si="111"/>
        <v>0.11283755089805401</v>
      </c>
      <c r="M129" s="13">
        <f t="shared" si="111"/>
        <v>2.6916639604306663E-2</v>
      </c>
      <c r="N129" s="13">
        <f t="shared" si="111"/>
        <v>7.9563338412730139E-2</v>
      </c>
      <c r="O129" s="13">
        <f t="shared" si="111"/>
        <v>1</v>
      </c>
    </row>
    <row r="130" spans="1:15" x14ac:dyDescent="0.2">
      <c r="A130" s="162"/>
      <c r="B130" s="126">
        <v>2003</v>
      </c>
      <c r="C130" s="29">
        <v>57836</v>
      </c>
      <c r="D130" s="29">
        <v>5193</v>
      </c>
      <c r="E130" s="29">
        <v>8436</v>
      </c>
      <c r="F130" s="29">
        <v>2005</v>
      </c>
      <c r="G130" s="29">
        <v>6011</v>
      </c>
      <c r="H130" s="18">
        <v>79481</v>
      </c>
      <c r="J130" s="13">
        <f t="shared" ref="J130:O130" si="112">C130/$H$130</f>
        <v>0.72767076408198184</v>
      </c>
      <c r="K130" s="13">
        <f t="shared" si="112"/>
        <v>6.5336369698418495E-2</v>
      </c>
      <c r="L130" s="13">
        <f t="shared" si="112"/>
        <v>0.10613857399881733</v>
      </c>
      <c r="M130" s="13">
        <f t="shared" si="112"/>
        <v>2.5226154678476616E-2</v>
      </c>
      <c r="N130" s="13">
        <f t="shared" si="112"/>
        <v>7.5628137542305712E-2</v>
      </c>
      <c r="O130" s="13">
        <f t="shared" si="112"/>
        <v>1</v>
      </c>
    </row>
    <row r="131" spans="1:15" x14ac:dyDescent="0.2">
      <c r="A131" s="162"/>
      <c r="B131" s="126">
        <v>2004</v>
      </c>
      <c r="C131" s="29">
        <v>59525</v>
      </c>
      <c r="D131" s="29">
        <v>5265</v>
      </c>
      <c r="E131" s="29">
        <v>8832</v>
      </c>
      <c r="F131" s="29">
        <v>2152</v>
      </c>
      <c r="G131" s="29">
        <v>6516</v>
      </c>
      <c r="H131" s="18">
        <v>82290</v>
      </c>
      <c r="J131" s="13">
        <f t="shared" ref="J131:O131" si="113">C131/$H$131</f>
        <v>0.72335642240855513</v>
      </c>
      <c r="K131" s="13">
        <f t="shared" si="113"/>
        <v>6.398104265402843E-2</v>
      </c>
      <c r="L131" s="13">
        <f t="shared" si="113"/>
        <v>0.1073277433467007</v>
      </c>
      <c r="M131" s="13">
        <f t="shared" si="113"/>
        <v>2.6151415724875442E-2</v>
      </c>
      <c r="N131" s="13">
        <f t="shared" si="113"/>
        <v>7.9183375865840316E-2</v>
      </c>
      <c r="O131" s="13">
        <f t="shared" si="113"/>
        <v>1</v>
      </c>
    </row>
    <row r="132" spans="1:15" x14ac:dyDescent="0.2">
      <c r="A132" s="162"/>
      <c r="B132" s="126">
        <v>2005</v>
      </c>
      <c r="C132" s="29">
        <v>64614</v>
      </c>
      <c r="D132" s="29">
        <v>4412</v>
      </c>
      <c r="E132" s="29">
        <v>11044</v>
      </c>
      <c r="F132" s="29">
        <v>2649</v>
      </c>
      <c r="G132" s="29">
        <v>6616</v>
      </c>
      <c r="H132" s="18">
        <v>89335</v>
      </c>
      <c r="J132" s="13">
        <f t="shared" ref="J132:O132" si="114">C132/$H$132</f>
        <v>0.72327755079196288</v>
      </c>
      <c r="K132" s="13">
        <f t="shared" si="114"/>
        <v>4.9387138299658587E-2</v>
      </c>
      <c r="L132" s="13">
        <f t="shared" si="114"/>
        <v>0.1236245592432977</v>
      </c>
      <c r="M132" s="13">
        <f t="shared" si="114"/>
        <v>2.9652431857614597E-2</v>
      </c>
      <c r="N132" s="13">
        <f t="shared" si="114"/>
        <v>7.4058319807466272E-2</v>
      </c>
      <c r="O132" s="13">
        <f t="shared" si="114"/>
        <v>1</v>
      </c>
    </row>
    <row r="133" spans="1:15" x14ac:dyDescent="0.2">
      <c r="A133" s="162"/>
      <c r="B133" s="126">
        <v>2006</v>
      </c>
      <c r="C133" s="29">
        <v>64924</v>
      </c>
      <c r="D133" s="29">
        <v>5202</v>
      </c>
      <c r="E133" s="29">
        <v>9552</v>
      </c>
      <c r="F133" s="29">
        <v>2795</v>
      </c>
      <c r="G133" s="29">
        <v>7288</v>
      </c>
      <c r="H133" s="18">
        <v>89761</v>
      </c>
      <c r="J133" s="13">
        <f t="shared" ref="J133:O133" si="115">C133/$H$133</f>
        <v>0.72329853722663517</v>
      </c>
      <c r="K133" s="13">
        <f t="shared" si="115"/>
        <v>5.7953899800581542E-2</v>
      </c>
      <c r="L133" s="13">
        <f t="shared" si="115"/>
        <v>0.10641592673878411</v>
      </c>
      <c r="M133" s="13">
        <f t="shared" si="115"/>
        <v>3.1138244894776127E-2</v>
      </c>
      <c r="N133" s="13">
        <f t="shared" si="115"/>
        <v>8.1193391339223042E-2</v>
      </c>
      <c r="O133" s="13">
        <f t="shared" si="115"/>
        <v>1</v>
      </c>
    </row>
    <row r="134" spans="1:15" x14ac:dyDescent="0.2">
      <c r="A134" s="162"/>
      <c r="B134" s="126">
        <v>2007</v>
      </c>
      <c r="C134" s="29">
        <f t="shared" ref="C134:E134" si="116">C110+C86</f>
        <v>68807</v>
      </c>
      <c r="D134" s="29">
        <f t="shared" si="116"/>
        <v>5352</v>
      </c>
      <c r="E134" s="29">
        <f t="shared" si="116"/>
        <v>9333</v>
      </c>
      <c r="F134" s="29">
        <v>3031</v>
      </c>
      <c r="G134" s="29">
        <v>6931</v>
      </c>
      <c r="H134" s="18">
        <v>93454</v>
      </c>
      <c r="J134" s="13">
        <f t="shared" ref="J134:O134" si="117">C134/$H$134</f>
        <v>0.73626597042395192</v>
      </c>
      <c r="K134" s="13">
        <f t="shared" si="117"/>
        <v>5.72688167440666E-2</v>
      </c>
      <c r="L134" s="13">
        <f t="shared" si="117"/>
        <v>9.9867314400667706E-2</v>
      </c>
      <c r="M134" s="13">
        <f t="shared" si="117"/>
        <v>3.2433068675498104E-2</v>
      </c>
      <c r="N134" s="13">
        <f t="shared" si="117"/>
        <v>7.4164829755815689E-2</v>
      </c>
      <c r="O134" s="13">
        <f t="shared" si="117"/>
        <v>1</v>
      </c>
    </row>
    <row r="135" spans="1:15" x14ac:dyDescent="0.2">
      <c r="A135" s="162"/>
      <c r="B135" s="126">
        <v>2008</v>
      </c>
      <c r="C135" s="29">
        <f t="shared" ref="C135:E135" si="118">C111+C87</f>
        <v>74190</v>
      </c>
      <c r="D135" s="22">
        <f t="shared" si="118"/>
        <v>6536</v>
      </c>
      <c r="E135" s="29">
        <f t="shared" si="118"/>
        <v>10335</v>
      </c>
      <c r="F135" s="29">
        <v>3747</v>
      </c>
      <c r="G135" s="29">
        <v>8342</v>
      </c>
      <c r="H135" s="18">
        <v>103150</v>
      </c>
      <c r="J135" s="13">
        <f t="shared" ref="J135:O135" si="119">C135/$H$135</f>
        <v>0.71924381968007756</v>
      </c>
      <c r="K135" s="13">
        <f t="shared" si="119"/>
        <v>6.3364032961706257E-2</v>
      </c>
      <c r="L135" s="13">
        <f t="shared" si="119"/>
        <v>0.1001938923897237</v>
      </c>
      <c r="M135" s="13">
        <f t="shared" si="119"/>
        <v>3.6325739214735822E-2</v>
      </c>
      <c r="N135" s="13">
        <f t="shared" si="119"/>
        <v>8.087251575375666E-2</v>
      </c>
      <c r="O135" s="13">
        <f t="shared" si="119"/>
        <v>1</v>
      </c>
    </row>
    <row r="136" spans="1:15" x14ac:dyDescent="0.2">
      <c r="A136" s="15"/>
      <c r="B136" s="126">
        <v>2009</v>
      </c>
      <c r="C136" s="29">
        <f t="shared" ref="C136:E136" si="120">C112+C88</f>
        <v>69901</v>
      </c>
      <c r="D136" s="22">
        <f t="shared" si="120"/>
        <v>6344</v>
      </c>
      <c r="E136" s="29">
        <f t="shared" si="120"/>
        <v>9147</v>
      </c>
      <c r="F136" s="29">
        <v>2111</v>
      </c>
      <c r="G136" s="29">
        <v>6849</v>
      </c>
      <c r="H136" s="18">
        <v>94352</v>
      </c>
      <c r="J136" s="13">
        <f t="shared" ref="J136:O136" si="121">C136/$H$136</f>
        <v>0.74085340003391553</v>
      </c>
      <c r="K136" s="13">
        <f t="shared" si="121"/>
        <v>6.7237578429710024E-2</v>
      </c>
      <c r="L136" s="13">
        <f t="shared" si="121"/>
        <v>9.6945480752925223E-2</v>
      </c>
      <c r="M136" s="13">
        <f t="shared" si="121"/>
        <v>2.2373664575207734E-2</v>
      </c>
      <c r="N136" s="13">
        <f t="shared" si="121"/>
        <v>7.2589876208241477E-2</v>
      </c>
      <c r="O136" s="13">
        <f t="shared" si="121"/>
        <v>1</v>
      </c>
    </row>
    <row r="137" spans="1:15" x14ac:dyDescent="0.2">
      <c r="A137" s="15"/>
      <c r="B137" s="126">
        <v>2010</v>
      </c>
      <c r="C137" s="29">
        <f t="shared" ref="C137:E137" si="122">C113+C89</f>
        <v>60161</v>
      </c>
      <c r="D137" s="22">
        <f t="shared" si="122"/>
        <v>5892</v>
      </c>
      <c r="E137" s="29">
        <f t="shared" si="122"/>
        <v>7243</v>
      </c>
      <c r="F137" s="29">
        <v>2684</v>
      </c>
      <c r="G137" s="29">
        <v>5779</v>
      </c>
      <c r="H137" s="18">
        <v>81759</v>
      </c>
      <c r="J137" s="13">
        <f t="shared" ref="J137:O137" si="123">C137/$H$137</f>
        <v>0.73583336391100673</v>
      </c>
      <c r="K137" s="13">
        <f t="shared" si="123"/>
        <v>7.2065460683227528E-2</v>
      </c>
      <c r="L137" s="13">
        <f t="shared" si="123"/>
        <v>8.8589635391822311E-2</v>
      </c>
      <c r="M137" s="13">
        <f t="shared" si="123"/>
        <v>3.2828190168666449E-2</v>
      </c>
      <c r="N137" s="13">
        <f t="shared" si="123"/>
        <v>7.0683349845276966E-2</v>
      </c>
      <c r="O137" s="13">
        <f t="shared" si="123"/>
        <v>1</v>
      </c>
    </row>
    <row r="138" spans="1:15" x14ac:dyDescent="0.2">
      <c r="A138" s="15"/>
      <c r="B138" s="126">
        <v>2011</v>
      </c>
      <c r="C138" s="29">
        <f t="shared" ref="C138:E138" si="124">C114+C90</f>
        <v>49139</v>
      </c>
      <c r="D138" s="22">
        <f t="shared" si="124"/>
        <v>6215</v>
      </c>
      <c r="E138" s="29">
        <f t="shared" si="124"/>
        <v>6498</v>
      </c>
      <c r="F138" s="29">
        <v>1826</v>
      </c>
      <c r="G138" s="29">
        <v>4486</v>
      </c>
      <c r="H138" s="18">
        <v>68164</v>
      </c>
      <c r="J138" s="13">
        <f t="shared" ref="J138:O138" si="125">C138/$H$138</f>
        <v>0.72089372689396158</v>
      </c>
      <c r="K138" s="13">
        <f t="shared" si="125"/>
        <v>9.1177160964732121E-2</v>
      </c>
      <c r="L138" s="13">
        <f t="shared" si="125"/>
        <v>9.5328912622498679E-2</v>
      </c>
      <c r="M138" s="13">
        <f t="shared" si="125"/>
        <v>2.6788334017956692E-2</v>
      </c>
      <c r="N138" s="13">
        <f t="shared" si="125"/>
        <v>6.5811865500850886E-2</v>
      </c>
      <c r="O138" s="13">
        <f t="shared" si="125"/>
        <v>1</v>
      </c>
    </row>
    <row r="139" spans="1:15" x14ac:dyDescent="0.2">
      <c r="A139" s="11"/>
      <c r="B139" s="126">
        <v>2012</v>
      </c>
      <c r="C139" s="29">
        <f t="shared" ref="C139:E139" si="126">C115+C91</f>
        <v>44166</v>
      </c>
      <c r="D139" s="22">
        <f t="shared" si="126"/>
        <v>5458</v>
      </c>
      <c r="E139" s="29">
        <f t="shared" si="126"/>
        <v>6386</v>
      </c>
      <c r="F139" s="17">
        <v>1607</v>
      </c>
      <c r="G139" s="17">
        <v>4897</v>
      </c>
      <c r="H139" s="18">
        <v>62514</v>
      </c>
      <c r="J139" s="13">
        <f t="shared" ref="J139:O139" si="127">C139/$H$139</f>
        <v>0.70649774450523084</v>
      </c>
      <c r="K139" s="13">
        <f t="shared" si="127"/>
        <v>8.7308442908788433E-2</v>
      </c>
      <c r="L139" s="13">
        <f t="shared" si="127"/>
        <v>0.10215311770163484</v>
      </c>
      <c r="M139" s="13">
        <f t="shared" si="127"/>
        <v>2.570624180183639E-2</v>
      </c>
      <c r="N139" s="13">
        <f t="shared" si="127"/>
        <v>7.8334453082509511E-2</v>
      </c>
      <c r="O139" s="13">
        <f t="shared" si="127"/>
        <v>1</v>
      </c>
    </row>
    <row r="140" spans="1:15" x14ac:dyDescent="0.2">
      <c r="A140" s="11"/>
      <c r="B140" s="126">
        <v>2013</v>
      </c>
      <c r="C140" s="29">
        <v>36504</v>
      </c>
      <c r="D140" s="22">
        <v>3650</v>
      </c>
      <c r="E140" s="29">
        <v>5664</v>
      </c>
      <c r="F140" s="22">
        <v>1553</v>
      </c>
      <c r="G140" s="17">
        <v>3055</v>
      </c>
      <c r="H140" s="29">
        <v>50489</v>
      </c>
      <c r="J140" s="13">
        <f t="shared" ref="J140:O140" si="128">C140/$H$140</f>
        <v>0.7230089722513815</v>
      </c>
      <c r="K140" s="13">
        <f t="shared" si="128"/>
        <v>7.2292974707361998E-2</v>
      </c>
      <c r="L140" s="13">
        <f t="shared" si="128"/>
        <v>0.11218285171027352</v>
      </c>
      <c r="M140" s="13">
        <f t="shared" si="128"/>
        <v>3.0759175265899504E-2</v>
      </c>
      <c r="N140" s="13">
        <f t="shared" si="128"/>
        <v>6.0508229515339976E-2</v>
      </c>
      <c r="O140" s="13">
        <f t="shared" si="128"/>
        <v>1</v>
      </c>
    </row>
    <row r="141" spans="1:15" x14ac:dyDescent="0.2">
      <c r="A141" s="11"/>
      <c r="B141" s="127">
        <v>2014</v>
      </c>
      <c r="C141" s="29">
        <f>C117+C93</f>
        <v>35408</v>
      </c>
      <c r="D141" s="22">
        <v>2504</v>
      </c>
      <c r="E141" s="29">
        <v>6597</v>
      </c>
      <c r="F141" s="22">
        <v>919</v>
      </c>
      <c r="G141" s="17">
        <v>4633</v>
      </c>
      <c r="H141" s="29">
        <v>50155</v>
      </c>
      <c r="J141" s="13">
        <f t="shared" ref="J141:O141" si="129">C141/$H$141</f>
        <v>0.70597148838600343</v>
      </c>
      <c r="K141" s="13">
        <f t="shared" si="129"/>
        <v>4.9925231781477418E-2</v>
      </c>
      <c r="L141" s="13">
        <f t="shared" si="129"/>
        <v>0.13153225002492275</v>
      </c>
      <c r="M141" s="13">
        <f t="shared" si="129"/>
        <v>1.8323198085933606E-2</v>
      </c>
      <c r="N141" s="13">
        <f t="shared" si="129"/>
        <v>9.2373641710696841E-2</v>
      </c>
      <c r="O141" s="13">
        <f t="shared" si="129"/>
        <v>1</v>
      </c>
    </row>
    <row r="142" spans="1:15" x14ac:dyDescent="0.2">
      <c r="A142" s="11"/>
      <c r="B142" s="128">
        <v>2015</v>
      </c>
      <c r="C142" s="140">
        <v>31772</v>
      </c>
      <c r="D142" s="140">
        <v>3174</v>
      </c>
      <c r="E142" s="140">
        <v>7137</v>
      </c>
      <c r="F142" s="140">
        <v>529</v>
      </c>
      <c r="G142" s="140">
        <v>4481</v>
      </c>
      <c r="H142" s="24">
        <v>47093</v>
      </c>
      <c r="J142" s="13">
        <f t="shared" ref="J142:O142" si="130">C142/$H$142</f>
        <v>0.67466502452593802</v>
      </c>
      <c r="K142" s="13">
        <f t="shared" si="130"/>
        <v>6.739855180175397E-2</v>
      </c>
      <c r="L142" s="13">
        <f t="shared" si="130"/>
        <v>0.15155118595120293</v>
      </c>
      <c r="M142" s="13">
        <f t="shared" si="130"/>
        <v>1.1233091966958996E-2</v>
      </c>
      <c r="N142" s="13">
        <f t="shared" si="130"/>
        <v>9.5152145754146045E-2</v>
      </c>
      <c r="O142" s="13">
        <f t="shared" si="130"/>
        <v>1</v>
      </c>
    </row>
    <row r="143" spans="1:15" x14ac:dyDescent="0.2">
      <c r="A143" s="11"/>
      <c r="B143" s="129">
        <v>2016</v>
      </c>
      <c r="C143" s="17">
        <v>39777</v>
      </c>
      <c r="D143" s="17">
        <v>2978</v>
      </c>
      <c r="E143" s="17">
        <v>6587</v>
      </c>
      <c r="F143" s="22">
        <v>1232</v>
      </c>
      <c r="G143" s="17">
        <v>4140</v>
      </c>
      <c r="H143" s="18">
        <v>54714</v>
      </c>
      <c r="J143" s="13">
        <f t="shared" ref="J143:O143" si="131">C143/$H$143</f>
        <v>0.7269985744050883</v>
      </c>
      <c r="K143" s="13">
        <f t="shared" si="131"/>
        <v>5.4428482655261907E-2</v>
      </c>
      <c r="L143" s="13">
        <f t="shared" si="131"/>
        <v>0.12038966260920422</v>
      </c>
      <c r="M143" s="13">
        <f t="shared" si="131"/>
        <v>2.251708886208283E-2</v>
      </c>
      <c r="N143" s="13">
        <f t="shared" si="131"/>
        <v>7.5666191468362759E-2</v>
      </c>
      <c r="O143" s="13">
        <f t="shared" si="131"/>
        <v>1</v>
      </c>
    </row>
    <row r="144" spans="1:15" x14ac:dyDescent="0.2">
      <c r="A144" s="11"/>
      <c r="B144" s="127">
        <v>2017</v>
      </c>
      <c r="C144" s="17">
        <v>37336</v>
      </c>
      <c r="D144" s="17">
        <v>4549</v>
      </c>
      <c r="E144" s="17">
        <v>6312</v>
      </c>
      <c r="F144" s="22">
        <v>978</v>
      </c>
      <c r="G144" s="17">
        <v>4471</v>
      </c>
      <c r="H144" s="18">
        <v>53647</v>
      </c>
      <c r="J144" s="13">
        <f t="shared" ref="J144:O144" si="132">C144/$H$144</f>
        <v>0.69595690346151695</v>
      </c>
      <c r="K144" s="13">
        <f t="shared" si="132"/>
        <v>8.4795049117378424E-2</v>
      </c>
      <c r="L144" s="13">
        <f t="shared" si="132"/>
        <v>0.11765802374783306</v>
      </c>
      <c r="M144" s="13">
        <f t="shared" si="132"/>
        <v>1.8230283147240293E-2</v>
      </c>
      <c r="N144" s="13">
        <f t="shared" si="132"/>
        <v>8.3341100154715075E-2</v>
      </c>
      <c r="O144" s="13">
        <f t="shared" si="132"/>
        <v>1</v>
      </c>
    </row>
    <row r="145" spans="1:15" x14ac:dyDescent="0.2">
      <c r="A145" s="11"/>
      <c r="B145" s="128">
        <v>2018</v>
      </c>
      <c r="C145" s="17">
        <v>43747</v>
      </c>
      <c r="D145" s="17">
        <v>4674</v>
      </c>
      <c r="E145" s="17">
        <v>7722</v>
      </c>
      <c r="F145" s="17">
        <v>1677</v>
      </c>
      <c r="G145" s="17">
        <v>5040</v>
      </c>
      <c r="H145" s="18">
        <v>62861</v>
      </c>
      <c r="J145" s="13">
        <f t="shared" ref="J145:O145" si="133">C145/$H$145</f>
        <v>0.69593229506371201</v>
      </c>
      <c r="K145" s="13">
        <f t="shared" si="133"/>
        <v>7.4354528244857707E-2</v>
      </c>
      <c r="L145" s="13">
        <f t="shared" si="133"/>
        <v>0.12284246193983551</v>
      </c>
      <c r="M145" s="13">
        <f t="shared" si="133"/>
        <v>2.6677908401075388E-2</v>
      </c>
      <c r="N145" s="13">
        <f t="shared" si="133"/>
        <v>8.0176898235790078E-2</v>
      </c>
      <c r="O145" s="13">
        <f t="shared" si="133"/>
        <v>1</v>
      </c>
    </row>
    <row r="146" spans="1:15" x14ac:dyDescent="0.2">
      <c r="B146" s="126">
        <v>2019</v>
      </c>
      <c r="C146" s="17">
        <v>36742</v>
      </c>
      <c r="D146" s="17">
        <v>3938</v>
      </c>
      <c r="E146" s="17">
        <v>6758</v>
      </c>
      <c r="F146" s="22">
        <v>901</v>
      </c>
      <c r="G146" s="17">
        <v>5915</v>
      </c>
      <c r="H146" s="18">
        <v>54253</v>
      </c>
      <c r="J146" s="13">
        <f>C146/$H$146</f>
        <v>0.67723443864855404</v>
      </c>
      <c r="K146" s="13">
        <f t="shared" ref="K146:O146" si="134">D146/$H$146</f>
        <v>7.2585847787219146E-2</v>
      </c>
      <c r="L146" s="13">
        <f t="shared" si="134"/>
        <v>0.12456454020975799</v>
      </c>
      <c r="M146" s="13">
        <f t="shared" si="134"/>
        <v>1.6607376550605495E-2</v>
      </c>
      <c r="N146" s="13">
        <f t="shared" si="134"/>
        <v>0.10902622896429691</v>
      </c>
      <c r="O146" s="13">
        <f t="shared" si="134"/>
        <v>1</v>
      </c>
    </row>
    <row r="147" spans="1:15" x14ac:dyDescent="0.2">
      <c r="B147" s="126">
        <v>2020</v>
      </c>
      <c r="C147" s="22">
        <v>26677</v>
      </c>
      <c r="D147" s="22">
        <v>1846</v>
      </c>
      <c r="E147" s="22">
        <v>2740</v>
      </c>
      <c r="F147" s="22">
        <v>627</v>
      </c>
      <c r="G147" s="17">
        <v>2240</v>
      </c>
      <c r="H147" s="33">
        <v>34130</v>
      </c>
      <c r="J147" s="13">
        <f>C147/$H$147</f>
        <v>0.78162906533841192</v>
      </c>
      <c r="K147" s="13">
        <f t="shared" ref="K147:O147" si="135">D147/$H$147</f>
        <v>5.4087313214181074E-2</v>
      </c>
      <c r="L147" s="13">
        <f t="shared" si="135"/>
        <v>8.028127746850279E-2</v>
      </c>
      <c r="M147" s="13">
        <f t="shared" si="135"/>
        <v>1.8370934661588047E-2</v>
      </c>
      <c r="N147" s="13">
        <f t="shared" si="135"/>
        <v>6.5631409317316147E-2</v>
      </c>
      <c r="O147" s="13">
        <f t="shared" si="135"/>
        <v>1</v>
      </c>
    </row>
    <row r="148" spans="1:15" x14ac:dyDescent="0.2">
      <c r="B148" s="126">
        <v>2021</v>
      </c>
      <c r="C148" s="22">
        <v>27539</v>
      </c>
      <c r="D148" s="22">
        <v>2763</v>
      </c>
      <c r="E148" s="22">
        <v>3298</v>
      </c>
      <c r="F148" s="22">
        <v>1242</v>
      </c>
      <c r="G148" s="55">
        <v>2341</v>
      </c>
      <c r="H148" s="33">
        <v>37183</v>
      </c>
      <c r="J148" s="13">
        <f>C148/$H$148</f>
        <v>0.74063416077239597</v>
      </c>
      <c r="K148" s="13">
        <f t="shared" ref="K148:O148" si="136">D148/$H$148</f>
        <v>7.4308151574644321E-2</v>
      </c>
      <c r="L148" s="13">
        <f t="shared" si="136"/>
        <v>8.8696447301186032E-2</v>
      </c>
      <c r="M148" s="13">
        <f t="shared" si="136"/>
        <v>3.3402361294139794E-2</v>
      </c>
      <c r="N148" s="13">
        <f t="shared" si="136"/>
        <v>6.2958879057633865E-2</v>
      </c>
      <c r="O148" s="13">
        <f t="shared" si="136"/>
        <v>1</v>
      </c>
    </row>
    <row r="149" spans="1:15" x14ac:dyDescent="0.2">
      <c r="B149" s="130">
        <v>2022</v>
      </c>
      <c r="C149" s="22">
        <v>31652</v>
      </c>
      <c r="D149" s="22">
        <v>3669</v>
      </c>
      <c r="E149" s="22">
        <v>4670</v>
      </c>
      <c r="F149" s="22">
        <v>1001</v>
      </c>
      <c r="G149" s="55">
        <v>3003</v>
      </c>
      <c r="H149" s="33">
        <v>43996</v>
      </c>
      <c r="J149" s="13">
        <f t="shared" ref="J149:O149" si="137">C149/$H$149</f>
        <v>0.71942903900354582</v>
      </c>
      <c r="K149" s="13">
        <f t="shared" si="137"/>
        <v>8.3393944904082196E-2</v>
      </c>
      <c r="L149" s="13">
        <f t="shared" si="137"/>
        <v>0.106146013273934</v>
      </c>
      <c r="M149" s="13">
        <f t="shared" si="137"/>
        <v>2.2752068369851806E-2</v>
      </c>
      <c r="N149" s="13">
        <f t="shared" si="137"/>
        <v>6.8256205109555421E-2</v>
      </c>
      <c r="O149" s="13">
        <f t="shared" si="137"/>
        <v>1</v>
      </c>
    </row>
    <row r="150" spans="1:15" x14ac:dyDescent="0.2">
      <c r="B150" s="136"/>
      <c r="C150" s="140">
        <v>28636</v>
      </c>
      <c r="D150" s="140">
        <v>3245</v>
      </c>
      <c r="E150" s="140">
        <v>5554</v>
      </c>
      <c r="F150" s="140">
        <v>1035</v>
      </c>
      <c r="G150" s="140">
        <v>2711</v>
      </c>
      <c r="H150" s="49">
        <v>41180</v>
      </c>
      <c r="J150" s="13">
        <f>C150/$H$150</f>
        <v>0.69538610976202042</v>
      </c>
      <c r="K150" s="13">
        <f t="shared" ref="K150:O150" si="138">D150/$H$150</f>
        <v>7.8800388538125307E-2</v>
      </c>
      <c r="L150" s="13">
        <f t="shared" si="138"/>
        <v>0.13487129674599321</v>
      </c>
      <c r="M150" s="13">
        <f t="shared" si="138"/>
        <v>2.5133559980573095E-2</v>
      </c>
      <c r="N150" s="13">
        <f t="shared" si="138"/>
        <v>6.5832928606119473E-2</v>
      </c>
      <c r="O150" s="13">
        <f t="shared" si="138"/>
        <v>1</v>
      </c>
    </row>
    <row r="153" spans="1:15" x14ac:dyDescent="0.2">
      <c r="H153" s="17"/>
      <c r="I153" s="17"/>
      <c r="J153" s="17"/>
      <c r="K153" s="17"/>
      <c r="L153" s="17"/>
      <c r="M153" s="18"/>
    </row>
    <row r="154" spans="1:15" x14ac:dyDescent="0.2">
      <c r="H154" s="35"/>
      <c r="I154" s="35"/>
      <c r="J154" s="35"/>
      <c r="K154" s="35"/>
      <c r="L154" s="37"/>
      <c r="M154" s="35"/>
    </row>
  </sheetData>
  <mergeCells count="27">
    <mergeCell ref="A104:A113"/>
    <mergeCell ref="A127:H127"/>
    <mergeCell ref="A5:A14"/>
    <mergeCell ref="A30:A39"/>
    <mergeCell ref="A128:A135"/>
    <mergeCell ref="A29:H29"/>
    <mergeCell ref="A54:H54"/>
    <mergeCell ref="A55:A62"/>
    <mergeCell ref="A80:A89"/>
    <mergeCell ref="A103:H103"/>
    <mergeCell ref="A28:H28"/>
    <mergeCell ref="O2:O3"/>
    <mergeCell ref="J2:J3"/>
    <mergeCell ref="K2:K3"/>
    <mergeCell ref="L2:L3"/>
    <mergeCell ref="M2:M3"/>
    <mergeCell ref="N2:N3"/>
    <mergeCell ref="A1:H1"/>
    <mergeCell ref="A2:A4"/>
    <mergeCell ref="B2:B4"/>
    <mergeCell ref="C2:C3"/>
    <mergeCell ref="D2:D3"/>
    <mergeCell ref="E2:E3"/>
    <mergeCell ref="F2:F3"/>
    <mergeCell ref="G2:G3"/>
    <mergeCell ref="H2:H3"/>
    <mergeCell ref="C4:H4"/>
  </mergeCells>
  <phoneticPr fontId="0" type="noConversion"/>
  <pageMargins left="0.78740157480314965" right="0.78740157480314965" top="0.98425196850393704" bottom="0.98425196850393704" header="0.51181102362204722" footer="0.51181102362204722"/>
  <pageSetup paperSize="8" orientation="landscape" horizontalDpi="200" verticalDpi="200"/>
  <headerFooter alignWithMargins="0"/>
  <drawing r:id="rId1"/>
  <mc:AlternateContent xmlns:mc="http://schemas.openxmlformats.org/markup-compatibility/2006">
    <mc:Choice Requires="v">
      <legacyDrawing r:id="rId2"/>
    </mc:Choice>
  </mc:AlternateContent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6801-ABF9-014F-938C-70AF848E18E2}">
  <dimension ref="A1:L34"/>
  <sheetViews>
    <sheetView showGridLines="0" topLeftCell="A2" workbookViewId="0">
      <selection activeCell="F23" sqref="F23"/>
    </sheetView>
  </sheetViews>
  <sheetFormatPr defaultColWidth="11.5703125" defaultRowHeight="12.75" x14ac:dyDescent="0.2"/>
  <cols>
    <col min="1" max="2" width="24" style="65" customWidth="1"/>
    <col min="3" max="3" width="2.140625" style="65" customWidth="1"/>
    <col min="4" max="6" width="10.7109375" style="65"/>
    <col min="7" max="7" width="10.7109375" style="66"/>
    <col min="8" max="8" width="11.7109375" style="66" bestFit="1" customWidth="1"/>
    <col min="9" max="9" width="10.7109375" style="66"/>
    <col min="10" max="256" width="10.7109375" style="65"/>
    <col min="257" max="258" width="24" style="65" customWidth="1"/>
    <col min="259" max="259" width="2.140625" style="65" customWidth="1"/>
    <col min="260" max="512" width="10.7109375" style="65"/>
    <col min="513" max="514" width="24" style="65" customWidth="1"/>
    <col min="515" max="515" width="2.140625" style="65" customWidth="1"/>
    <col min="516" max="768" width="10.7109375" style="65"/>
    <col min="769" max="770" width="24" style="65" customWidth="1"/>
    <col min="771" max="771" width="2.140625" style="65" customWidth="1"/>
    <col min="772" max="1024" width="10.7109375" style="65"/>
    <col min="1025" max="1026" width="24" style="65" customWidth="1"/>
    <col min="1027" max="1027" width="2.140625" style="65" customWidth="1"/>
    <col min="1028" max="1280" width="10.7109375" style="65"/>
    <col min="1281" max="1282" width="24" style="65" customWidth="1"/>
    <col min="1283" max="1283" width="2.140625" style="65" customWidth="1"/>
    <col min="1284" max="1536" width="10.7109375" style="65"/>
    <col min="1537" max="1538" width="24" style="65" customWidth="1"/>
    <col min="1539" max="1539" width="2.140625" style="65" customWidth="1"/>
    <col min="1540" max="1792" width="10.7109375" style="65"/>
    <col min="1793" max="1794" width="24" style="65" customWidth="1"/>
    <col min="1795" max="1795" width="2.140625" style="65" customWidth="1"/>
    <col min="1796" max="2048" width="10.7109375" style="65"/>
    <col min="2049" max="2050" width="24" style="65" customWidth="1"/>
    <col min="2051" max="2051" width="2.140625" style="65" customWidth="1"/>
    <col min="2052" max="2304" width="10.7109375" style="65"/>
    <col min="2305" max="2306" width="24" style="65" customWidth="1"/>
    <col min="2307" max="2307" width="2.140625" style="65" customWidth="1"/>
    <col min="2308" max="2560" width="10.7109375" style="65"/>
    <col min="2561" max="2562" width="24" style="65" customWidth="1"/>
    <col min="2563" max="2563" width="2.140625" style="65" customWidth="1"/>
    <col min="2564" max="2816" width="10.7109375" style="65"/>
    <col min="2817" max="2818" width="24" style="65" customWidth="1"/>
    <col min="2819" max="2819" width="2.140625" style="65" customWidth="1"/>
    <col min="2820" max="3072" width="10.7109375" style="65"/>
    <col min="3073" max="3074" width="24" style="65" customWidth="1"/>
    <col min="3075" max="3075" width="2.140625" style="65" customWidth="1"/>
    <col min="3076" max="3328" width="10.7109375" style="65"/>
    <col min="3329" max="3330" width="24" style="65" customWidth="1"/>
    <col min="3331" max="3331" width="2.140625" style="65" customWidth="1"/>
    <col min="3332" max="3584" width="10.7109375" style="65"/>
    <col min="3585" max="3586" width="24" style="65" customWidth="1"/>
    <col min="3587" max="3587" width="2.140625" style="65" customWidth="1"/>
    <col min="3588" max="3840" width="10.7109375" style="65"/>
    <col min="3841" max="3842" width="24" style="65" customWidth="1"/>
    <col min="3843" max="3843" width="2.140625" style="65" customWidth="1"/>
    <col min="3844" max="4096" width="10.7109375" style="65"/>
    <col min="4097" max="4098" width="24" style="65" customWidth="1"/>
    <col min="4099" max="4099" width="2.140625" style="65" customWidth="1"/>
    <col min="4100" max="4352" width="10.7109375" style="65"/>
    <col min="4353" max="4354" width="24" style="65" customWidth="1"/>
    <col min="4355" max="4355" width="2.140625" style="65" customWidth="1"/>
    <col min="4356" max="4608" width="10.7109375" style="65"/>
    <col min="4609" max="4610" width="24" style="65" customWidth="1"/>
    <col min="4611" max="4611" width="2.140625" style="65" customWidth="1"/>
    <col min="4612" max="4864" width="10.7109375" style="65"/>
    <col min="4865" max="4866" width="24" style="65" customWidth="1"/>
    <col min="4867" max="4867" width="2.140625" style="65" customWidth="1"/>
    <col min="4868" max="5120" width="10.7109375" style="65"/>
    <col min="5121" max="5122" width="24" style="65" customWidth="1"/>
    <col min="5123" max="5123" width="2.140625" style="65" customWidth="1"/>
    <col min="5124" max="5376" width="10.7109375" style="65"/>
    <col min="5377" max="5378" width="24" style="65" customWidth="1"/>
    <col min="5379" max="5379" width="2.140625" style="65" customWidth="1"/>
    <col min="5380" max="5632" width="10.7109375" style="65"/>
    <col min="5633" max="5634" width="24" style="65" customWidth="1"/>
    <col min="5635" max="5635" width="2.140625" style="65" customWidth="1"/>
    <col min="5636" max="5888" width="10.7109375" style="65"/>
    <col min="5889" max="5890" width="24" style="65" customWidth="1"/>
    <col min="5891" max="5891" width="2.140625" style="65" customWidth="1"/>
    <col min="5892" max="6144" width="10.7109375" style="65"/>
    <col min="6145" max="6146" width="24" style="65" customWidth="1"/>
    <col min="6147" max="6147" width="2.140625" style="65" customWidth="1"/>
    <col min="6148" max="6400" width="10.7109375" style="65"/>
    <col min="6401" max="6402" width="24" style="65" customWidth="1"/>
    <col min="6403" max="6403" width="2.140625" style="65" customWidth="1"/>
    <col min="6404" max="6656" width="10.7109375" style="65"/>
    <col min="6657" max="6658" width="24" style="65" customWidth="1"/>
    <col min="6659" max="6659" width="2.140625" style="65" customWidth="1"/>
    <col min="6660" max="6912" width="10.7109375" style="65"/>
    <col min="6913" max="6914" width="24" style="65" customWidth="1"/>
    <col min="6915" max="6915" width="2.140625" style="65" customWidth="1"/>
    <col min="6916" max="7168" width="10.7109375" style="65"/>
    <col min="7169" max="7170" width="24" style="65" customWidth="1"/>
    <col min="7171" max="7171" width="2.140625" style="65" customWidth="1"/>
    <col min="7172" max="7424" width="10.7109375" style="65"/>
    <col min="7425" max="7426" width="24" style="65" customWidth="1"/>
    <col min="7427" max="7427" width="2.140625" style="65" customWidth="1"/>
    <col min="7428" max="7680" width="10.7109375" style="65"/>
    <col min="7681" max="7682" width="24" style="65" customWidth="1"/>
    <col min="7683" max="7683" width="2.140625" style="65" customWidth="1"/>
    <col min="7684" max="7936" width="10.7109375" style="65"/>
    <col min="7937" max="7938" width="24" style="65" customWidth="1"/>
    <col min="7939" max="7939" width="2.140625" style="65" customWidth="1"/>
    <col min="7940" max="8192" width="10.7109375" style="65"/>
    <col min="8193" max="8194" width="24" style="65" customWidth="1"/>
    <col min="8195" max="8195" width="2.140625" style="65" customWidth="1"/>
    <col min="8196" max="8448" width="10.7109375" style="65"/>
    <col min="8449" max="8450" width="24" style="65" customWidth="1"/>
    <col min="8451" max="8451" width="2.140625" style="65" customWidth="1"/>
    <col min="8452" max="8704" width="10.7109375" style="65"/>
    <col min="8705" max="8706" width="24" style="65" customWidth="1"/>
    <col min="8707" max="8707" width="2.140625" style="65" customWidth="1"/>
    <col min="8708" max="8960" width="10.7109375" style="65"/>
    <col min="8961" max="8962" width="24" style="65" customWidth="1"/>
    <col min="8963" max="8963" width="2.140625" style="65" customWidth="1"/>
    <col min="8964" max="9216" width="10.7109375" style="65"/>
    <col min="9217" max="9218" width="24" style="65" customWidth="1"/>
    <col min="9219" max="9219" width="2.140625" style="65" customWidth="1"/>
    <col min="9220" max="9472" width="10.7109375" style="65"/>
    <col min="9473" max="9474" width="24" style="65" customWidth="1"/>
    <col min="9475" max="9475" width="2.140625" style="65" customWidth="1"/>
    <col min="9476" max="9728" width="10.7109375" style="65"/>
    <col min="9729" max="9730" width="24" style="65" customWidth="1"/>
    <col min="9731" max="9731" width="2.140625" style="65" customWidth="1"/>
    <col min="9732" max="9984" width="10.7109375" style="65"/>
    <col min="9985" max="9986" width="24" style="65" customWidth="1"/>
    <col min="9987" max="9987" width="2.140625" style="65" customWidth="1"/>
    <col min="9988" max="10240" width="10.7109375" style="65"/>
    <col min="10241" max="10242" width="24" style="65" customWidth="1"/>
    <col min="10243" max="10243" width="2.140625" style="65" customWidth="1"/>
    <col min="10244" max="10496" width="10.7109375" style="65"/>
    <col min="10497" max="10498" width="24" style="65" customWidth="1"/>
    <col min="10499" max="10499" width="2.140625" style="65" customWidth="1"/>
    <col min="10500" max="10752" width="10.7109375" style="65"/>
    <col min="10753" max="10754" width="24" style="65" customWidth="1"/>
    <col min="10755" max="10755" width="2.140625" style="65" customWidth="1"/>
    <col min="10756" max="11008" width="10.7109375" style="65"/>
    <col min="11009" max="11010" width="24" style="65" customWidth="1"/>
    <col min="11011" max="11011" width="2.140625" style="65" customWidth="1"/>
    <col min="11012" max="11264" width="10.7109375" style="65"/>
    <col min="11265" max="11266" width="24" style="65" customWidth="1"/>
    <col min="11267" max="11267" width="2.140625" style="65" customWidth="1"/>
    <col min="11268" max="11520" width="10.7109375" style="65"/>
    <col min="11521" max="11522" width="24" style="65" customWidth="1"/>
    <col min="11523" max="11523" width="2.140625" style="65" customWidth="1"/>
    <col min="11524" max="11776" width="10.7109375" style="65"/>
    <col min="11777" max="11778" width="24" style="65" customWidth="1"/>
    <col min="11779" max="11779" width="2.140625" style="65" customWidth="1"/>
    <col min="11780" max="12032" width="10.7109375" style="65"/>
    <col min="12033" max="12034" width="24" style="65" customWidth="1"/>
    <col min="12035" max="12035" width="2.140625" style="65" customWidth="1"/>
    <col min="12036" max="12288" width="10.7109375" style="65"/>
    <col min="12289" max="12290" width="24" style="65" customWidth="1"/>
    <col min="12291" max="12291" width="2.140625" style="65" customWidth="1"/>
    <col min="12292" max="12544" width="10.7109375" style="65"/>
    <col min="12545" max="12546" width="24" style="65" customWidth="1"/>
    <col min="12547" max="12547" width="2.140625" style="65" customWidth="1"/>
    <col min="12548" max="12800" width="10.7109375" style="65"/>
    <col min="12801" max="12802" width="24" style="65" customWidth="1"/>
    <col min="12803" max="12803" width="2.140625" style="65" customWidth="1"/>
    <col min="12804" max="13056" width="10.7109375" style="65"/>
    <col min="13057" max="13058" width="24" style="65" customWidth="1"/>
    <col min="13059" max="13059" width="2.140625" style="65" customWidth="1"/>
    <col min="13060" max="13312" width="10.7109375" style="65"/>
    <col min="13313" max="13314" width="24" style="65" customWidth="1"/>
    <col min="13315" max="13315" width="2.140625" style="65" customWidth="1"/>
    <col min="13316" max="13568" width="10.7109375" style="65"/>
    <col min="13569" max="13570" width="24" style="65" customWidth="1"/>
    <col min="13571" max="13571" width="2.140625" style="65" customWidth="1"/>
    <col min="13572" max="13824" width="10.7109375" style="65"/>
    <col min="13825" max="13826" width="24" style="65" customWidth="1"/>
    <col min="13827" max="13827" width="2.140625" style="65" customWidth="1"/>
    <col min="13828" max="14080" width="10.7109375" style="65"/>
    <col min="14081" max="14082" width="24" style="65" customWidth="1"/>
    <col min="14083" max="14083" width="2.140625" style="65" customWidth="1"/>
    <col min="14084" max="14336" width="10.7109375" style="65"/>
    <col min="14337" max="14338" width="24" style="65" customWidth="1"/>
    <col min="14339" max="14339" width="2.140625" style="65" customWidth="1"/>
    <col min="14340" max="14592" width="10.7109375" style="65"/>
    <col min="14593" max="14594" width="24" style="65" customWidth="1"/>
    <col min="14595" max="14595" width="2.140625" style="65" customWidth="1"/>
    <col min="14596" max="14848" width="10.7109375" style="65"/>
    <col min="14849" max="14850" width="24" style="65" customWidth="1"/>
    <col min="14851" max="14851" width="2.140625" style="65" customWidth="1"/>
    <col min="14852" max="15104" width="10.7109375" style="65"/>
    <col min="15105" max="15106" width="24" style="65" customWidth="1"/>
    <col min="15107" max="15107" width="2.140625" style="65" customWidth="1"/>
    <col min="15108" max="15360" width="10.7109375" style="65"/>
    <col min="15361" max="15362" width="24" style="65" customWidth="1"/>
    <col min="15363" max="15363" width="2.140625" style="65" customWidth="1"/>
    <col min="15364" max="15616" width="10.7109375" style="65"/>
    <col min="15617" max="15618" width="24" style="65" customWidth="1"/>
    <col min="15619" max="15619" width="2.140625" style="65" customWidth="1"/>
    <col min="15620" max="15872" width="10.7109375" style="65"/>
    <col min="15873" max="15874" width="24" style="65" customWidth="1"/>
    <col min="15875" max="15875" width="2.140625" style="65" customWidth="1"/>
    <col min="15876" max="16128" width="10.7109375" style="65"/>
    <col min="16129" max="16130" width="24" style="65" customWidth="1"/>
    <col min="16131" max="16131" width="2.140625" style="65" customWidth="1"/>
    <col min="16132" max="16384" width="10.7109375" style="65"/>
  </cols>
  <sheetData>
    <row r="1" spans="1:12" hidden="1" x14ac:dyDescent="0.2">
      <c r="A1" s="64" t="e">
        <f ca="1">DotStatQuery(B1)</f>
        <v>#NAME?</v>
      </c>
      <c r="B1" s="64" t="s">
        <v>23</v>
      </c>
    </row>
    <row r="2" spans="1:12" ht="23.25" x14ac:dyDescent="0.2">
      <c r="A2" s="67" t="s">
        <v>24</v>
      </c>
    </row>
    <row r="3" spans="1:12" ht="21" x14ac:dyDescent="0.2">
      <c r="A3" s="68" t="s">
        <v>25</v>
      </c>
      <c r="B3" s="69"/>
      <c r="C3" s="70"/>
      <c r="D3" s="71" t="s">
        <v>26</v>
      </c>
      <c r="E3" s="72"/>
      <c r="F3" s="72"/>
      <c r="G3" s="73"/>
      <c r="H3" s="73"/>
      <c r="I3" s="74"/>
    </row>
    <row r="4" spans="1:12" x14ac:dyDescent="0.2">
      <c r="A4" s="68" t="s">
        <v>27</v>
      </c>
      <c r="B4" s="69"/>
      <c r="C4" s="70"/>
      <c r="D4" s="71" t="s">
        <v>28</v>
      </c>
      <c r="E4" s="72"/>
      <c r="F4" s="72"/>
      <c r="G4" s="73"/>
      <c r="H4" s="73"/>
      <c r="I4" s="74"/>
    </row>
    <row r="5" spans="1:12" x14ac:dyDescent="0.2">
      <c r="A5" s="75" t="s">
        <v>29</v>
      </c>
      <c r="B5" s="76"/>
      <c r="C5" s="77"/>
      <c r="D5" s="78" t="s">
        <v>30</v>
      </c>
      <c r="E5" s="79"/>
      <c r="F5" s="80"/>
      <c r="G5" s="81" t="s">
        <v>31</v>
      </c>
      <c r="H5" s="82"/>
      <c r="I5" s="83"/>
    </row>
    <row r="6" spans="1:12" ht="21" x14ac:dyDescent="0.2">
      <c r="A6" s="75" t="s">
        <v>32</v>
      </c>
      <c r="B6" s="76"/>
      <c r="C6" s="77"/>
      <c r="D6" s="84" t="s">
        <v>33</v>
      </c>
      <c r="E6" s="84" t="s">
        <v>34</v>
      </c>
      <c r="F6" s="84" t="s">
        <v>35</v>
      </c>
      <c r="G6" s="85" t="s">
        <v>33</v>
      </c>
      <c r="H6" s="85" t="s">
        <v>34</v>
      </c>
      <c r="I6" s="85" t="s">
        <v>35</v>
      </c>
    </row>
    <row r="7" spans="1:12" ht="22.5" x14ac:dyDescent="0.25">
      <c r="A7" s="86" t="s">
        <v>36</v>
      </c>
      <c r="B7" s="86" t="s">
        <v>37</v>
      </c>
      <c r="C7" s="87" t="s">
        <v>38</v>
      </c>
      <c r="D7" s="87" t="s">
        <v>38</v>
      </c>
      <c r="E7" s="87" t="s">
        <v>38</v>
      </c>
      <c r="F7" s="87" t="s">
        <v>38</v>
      </c>
      <c r="G7" s="88" t="s">
        <v>38</v>
      </c>
      <c r="H7" s="88" t="s">
        <v>38</v>
      </c>
      <c r="I7" s="88" t="s">
        <v>38</v>
      </c>
    </row>
    <row r="8" spans="1:12" ht="13.5" x14ac:dyDescent="0.25">
      <c r="A8" s="89" t="s">
        <v>39</v>
      </c>
      <c r="B8" s="90" t="s">
        <v>40</v>
      </c>
      <c r="C8" s="87" t="s">
        <v>38</v>
      </c>
      <c r="D8" s="91">
        <v>2038</v>
      </c>
      <c r="E8" s="91">
        <v>301</v>
      </c>
      <c r="F8" s="91">
        <v>2338</v>
      </c>
      <c r="G8" s="92">
        <v>5748</v>
      </c>
      <c r="H8" s="92">
        <v>635</v>
      </c>
      <c r="I8" s="92">
        <v>6383</v>
      </c>
    </row>
    <row r="9" spans="1:12" ht="13.5" x14ac:dyDescent="0.25">
      <c r="A9" s="93"/>
      <c r="B9" s="90" t="s">
        <v>41</v>
      </c>
      <c r="C9" s="87" t="s">
        <v>38</v>
      </c>
      <c r="D9" s="94">
        <v>62</v>
      </c>
      <c r="E9" s="94" t="s">
        <v>21</v>
      </c>
      <c r="F9" s="94">
        <v>70</v>
      </c>
      <c r="G9" s="92">
        <v>218</v>
      </c>
      <c r="H9" s="92" t="s">
        <v>21</v>
      </c>
      <c r="I9" s="92">
        <v>232</v>
      </c>
    </row>
    <row r="10" spans="1:12" ht="13.5" x14ac:dyDescent="0.25">
      <c r="A10" s="93"/>
      <c r="B10" s="95" t="s">
        <v>42</v>
      </c>
      <c r="C10" s="87" t="s">
        <v>38</v>
      </c>
      <c r="D10" s="91">
        <v>1440</v>
      </c>
      <c r="E10" s="91">
        <v>103</v>
      </c>
      <c r="F10" s="91">
        <v>1543</v>
      </c>
      <c r="G10" s="92">
        <v>3187</v>
      </c>
      <c r="H10" s="92">
        <v>86</v>
      </c>
      <c r="I10" s="92">
        <v>3273</v>
      </c>
    </row>
    <row r="11" spans="1:12" ht="13.5" x14ac:dyDescent="0.25">
      <c r="A11" s="93"/>
      <c r="B11" s="95" t="s">
        <v>43</v>
      </c>
      <c r="C11" s="87" t="s">
        <v>38</v>
      </c>
      <c r="D11" s="94">
        <v>164</v>
      </c>
      <c r="E11" s="94">
        <v>0</v>
      </c>
      <c r="F11" s="94">
        <v>164</v>
      </c>
      <c r="G11" s="92">
        <v>332</v>
      </c>
      <c r="H11" s="92" t="s">
        <v>21</v>
      </c>
      <c r="I11" s="92">
        <v>341</v>
      </c>
    </row>
    <row r="12" spans="1:12" ht="13.5" x14ac:dyDescent="0.25">
      <c r="A12" s="93"/>
      <c r="B12" s="95" t="s">
        <v>44</v>
      </c>
      <c r="C12" s="87" t="s">
        <v>38</v>
      </c>
      <c r="D12" s="91">
        <v>141</v>
      </c>
      <c r="E12" s="91">
        <v>0</v>
      </c>
      <c r="F12" s="91">
        <v>141</v>
      </c>
      <c r="G12" s="92">
        <v>312</v>
      </c>
      <c r="H12" s="92" t="s">
        <v>21</v>
      </c>
      <c r="I12" s="92">
        <v>317</v>
      </c>
    </row>
    <row r="13" spans="1:12" ht="13.5" x14ac:dyDescent="0.25">
      <c r="A13" s="93"/>
      <c r="B13" s="90" t="s">
        <v>45</v>
      </c>
      <c r="C13" s="87" t="s">
        <v>38</v>
      </c>
      <c r="D13" s="94">
        <v>76</v>
      </c>
      <c r="E13" s="94">
        <v>0</v>
      </c>
      <c r="F13" s="94">
        <v>76</v>
      </c>
      <c r="G13" s="92">
        <v>186</v>
      </c>
      <c r="H13" s="92">
        <v>0</v>
      </c>
      <c r="I13" s="92">
        <v>186</v>
      </c>
    </row>
    <row r="14" spans="1:12" ht="13.5" x14ac:dyDescent="0.25">
      <c r="A14" s="93"/>
      <c r="B14" s="95" t="s">
        <v>46</v>
      </c>
      <c r="C14" s="87" t="s">
        <v>38</v>
      </c>
      <c r="D14" s="91" t="s">
        <v>21</v>
      </c>
      <c r="E14" s="91">
        <v>104</v>
      </c>
      <c r="F14" s="91">
        <v>127</v>
      </c>
      <c r="G14" s="92">
        <v>61</v>
      </c>
      <c r="H14" s="92" t="s">
        <v>21</v>
      </c>
      <c r="I14" s="92">
        <v>84</v>
      </c>
    </row>
    <row r="15" spans="1:12" ht="13.5" x14ac:dyDescent="0.25">
      <c r="A15" s="96"/>
      <c r="B15" s="90" t="s">
        <v>47</v>
      </c>
      <c r="C15" s="87" t="s">
        <v>38</v>
      </c>
      <c r="D15" s="94">
        <v>3943</v>
      </c>
      <c r="E15" s="94">
        <v>516</v>
      </c>
      <c r="F15" s="94">
        <v>4458</v>
      </c>
      <c r="G15" s="92">
        <v>10043</v>
      </c>
      <c r="H15" s="92">
        <v>772</v>
      </c>
      <c r="I15" s="92">
        <v>10815</v>
      </c>
      <c r="K15" s="65">
        <v>2021</v>
      </c>
      <c r="L15" s="65">
        <v>2022</v>
      </c>
    </row>
    <row r="16" spans="1:12" ht="19.5" x14ac:dyDescent="0.35">
      <c r="A16" s="97" t="s">
        <v>28</v>
      </c>
      <c r="B16" s="98" t="s">
        <v>40</v>
      </c>
      <c r="C16" s="99" t="s">
        <v>38</v>
      </c>
      <c r="D16" s="100">
        <v>2459</v>
      </c>
      <c r="E16" s="100">
        <v>304</v>
      </c>
      <c r="F16" s="100">
        <v>2763</v>
      </c>
      <c r="G16" s="101">
        <v>3367</v>
      </c>
      <c r="H16" s="101">
        <v>302</v>
      </c>
      <c r="I16" s="101">
        <v>3669</v>
      </c>
      <c r="K16" s="133">
        <f>D18/D23</f>
        <v>0.75778596511427088</v>
      </c>
      <c r="L16" s="133">
        <f>G18/G23</f>
        <v>0.73882817835886427</v>
      </c>
    </row>
    <row r="17" spans="1:12" ht="19.5" x14ac:dyDescent="0.35">
      <c r="A17" s="102"/>
      <c r="B17" s="98" t="s">
        <v>41</v>
      </c>
      <c r="C17" s="99" t="s">
        <v>38</v>
      </c>
      <c r="D17" s="100">
        <v>2759</v>
      </c>
      <c r="E17" s="100">
        <v>539</v>
      </c>
      <c r="F17" s="100">
        <v>3298</v>
      </c>
      <c r="G17" s="101">
        <v>3887</v>
      </c>
      <c r="H17" s="101">
        <v>783</v>
      </c>
      <c r="I17" s="101">
        <v>4670</v>
      </c>
    </row>
    <row r="18" spans="1:12" ht="19.5" x14ac:dyDescent="0.35">
      <c r="A18" s="102"/>
      <c r="B18" s="103" t="s">
        <v>42</v>
      </c>
      <c r="C18" s="99" t="s">
        <v>38</v>
      </c>
      <c r="D18" s="100">
        <v>26327</v>
      </c>
      <c r="E18" s="100">
        <v>1212</v>
      </c>
      <c r="F18" s="100">
        <v>27539</v>
      </c>
      <c r="G18" s="101">
        <v>30289</v>
      </c>
      <c r="H18" s="101">
        <v>1363</v>
      </c>
      <c r="I18" s="101">
        <v>31652</v>
      </c>
    </row>
    <row r="19" spans="1:12" ht="19.5" x14ac:dyDescent="0.35">
      <c r="A19" s="102"/>
      <c r="B19" s="103" t="s">
        <v>43</v>
      </c>
      <c r="C19" s="99" t="s">
        <v>38</v>
      </c>
      <c r="D19" s="100">
        <v>1138</v>
      </c>
      <c r="E19" s="100">
        <v>104</v>
      </c>
      <c r="F19" s="100">
        <v>1242</v>
      </c>
      <c r="G19" s="101">
        <v>990</v>
      </c>
      <c r="H19" s="101" t="s">
        <v>21</v>
      </c>
      <c r="I19" s="101">
        <v>1001</v>
      </c>
      <c r="J19" s="133">
        <f>F18/F23</f>
        <v>0.74063416077239597</v>
      </c>
      <c r="K19" s="133">
        <f>I18/I23</f>
        <v>0.71942903900354582</v>
      </c>
    </row>
    <row r="20" spans="1:12" ht="19.5" x14ac:dyDescent="0.35">
      <c r="A20" s="102"/>
      <c r="B20" s="103" t="s">
        <v>44</v>
      </c>
      <c r="C20" s="99" t="s">
        <v>38</v>
      </c>
      <c r="D20" s="100">
        <v>660</v>
      </c>
      <c r="E20" s="100" t="s">
        <v>21</v>
      </c>
      <c r="F20" s="100">
        <v>676</v>
      </c>
      <c r="G20" s="101">
        <v>1098</v>
      </c>
      <c r="H20" s="101">
        <v>143</v>
      </c>
      <c r="I20" s="101">
        <v>1241</v>
      </c>
    </row>
    <row r="21" spans="1:12" ht="36" x14ac:dyDescent="0.35">
      <c r="A21" s="102"/>
      <c r="B21" s="98" t="s">
        <v>45</v>
      </c>
      <c r="C21" s="99" t="s">
        <v>38</v>
      </c>
      <c r="D21" s="100">
        <v>1116</v>
      </c>
      <c r="E21" s="100">
        <v>0</v>
      </c>
      <c r="F21" s="100">
        <v>1116</v>
      </c>
      <c r="G21" s="101">
        <v>1078</v>
      </c>
      <c r="H21" s="101">
        <v>0</v>
      </c>
      <c r="I21" s="101">
        <v>1078</v>
      </c>
      <c r="J21" s="65">
        <f>G20+G21+G22</f>
        <v>2464</v>
      </c>
      <c r="K21" s="65">
        <f>H20+H21+H22</f>
        <v>540</v>
      </c>
      <c r="L21" s="65">
        <f>I20+I21+I22</f>
        <v>3003</v>
      </c>
    </row>
    <row r="22" spans="1:12" ht="36" x14ac:dyDescent="0.35">
      <c r="A22" s="102"/>
      <c r="B22" s="103" t="s">
        <v>46</v>
      </c>
      <c r="C22" s="99" t="s">
        <v>38</v>
      </c>
      <c r="D22" s="100">
        <v>283</v>
      </c>
      <c r="E22" s="100">
        <v>266</v>
      </c>
      <c r="F22" s="100">
        <v>549</v>
      </c>
      <c r="G22" s="101">
        <v>288</v>
      </c>
      <c r="H22" s="101">
        <v>397</v>
      </c>
      <c r="I22" s="101">
        <v>684</v>
      </c>
    </row>
    <row r="23" spans="1:12" ht="19.5" x14ac:dyDescent="0.35">
      <c r="A23" s="104"/>
      <c r="B23" s="98" t="s">
        <v>47</v>
      </c>
      <c r="C23" s="99" t="s">
        <v>38</v>
      </c>
      <c r="D23" s="100">
        <v>34742</v>
      </c>
      <c r="E23" s="100">
        <v>2441</v>
      </c>
      <c r="F23" s="100">
        <v>37183</v>
      </c>
      <c r="G23" s="101">
        <v>40996</v>
      </c>
      <c r="H23" s="101">
        <v>3000</v>
      </c>
      <c r="I23" s="101">
        <v>43996</v>
      </c>
    </row>
    <row r="24" spans="1:12" ht="13.5" x14ac:dyDescent="0.25">
      <c r="A24" s="89" t="s">
        <v>48</v>
      </c>
      <c r="B24" s="90" t="s">
        <v>40</v>
      </c>
      <c r="C24" s="87" t="s">
        <v>38</v>
      </c>
      <c r="D24" s="91">
        <v>4496</v>
      </c>
      <c r="E24" s="91">
        <v>605</v>
      </c>
      <c r="F24" s="91">
        <v>5101</v>
      </c>
      <c r="G24" s="92">
        <v>9115</v>
      </c>
      <c r="H24" s="92">
        <v>937</v>
      </c>
      <c r="I24" s="92">
        <v>10052</v>
      </c>
    </row>
    <row r="25" spans="1:12" ht="13.5" x14ac:dyDescent="0.25">
      <c r="A25" s="93"/>
      <c r="B25" s="90" t="s">
        <v>41</v>
      </c>
      <c r="C25" s="87" t="s">
        <v>38</v>
      </c>
      <c r="D25" s="94">
        <v>2821</v>
      </c>
      <c r="E25" s="94">
        <v>547</v>
      </c>
      <c r="F25" s="94">
        <v>3369</v>
      </c>
      <c r="G25" s="92">
        <v>4105</v>
      </c>
      <c r="H25" s="92">
        <v>797</v>
      </c>
      <c r="I25" s="92">
        <v>4902</v>
      </c>
    </row>
    <row r="26" spans="1:12" ht="13.5" x14ac:dyDescent="0.25">
      <c r="A26" s="93"/>
      <c r="B26" s="95" t="s">
        <v>42</v>
      </c>
      <c r="C26" s="87" t="s">
        <v>38</v>
      </c>
      <c r="D26" s="91">
        <v>27767</v>
      </c>
      <c r="E26" s="91">
        <v>1315</v>
      </c>
      <c r="F26" s="91">
        <v>29081</v>
      </c>
      <c r="G26" s="92">
        <v>33476</v>
      </c>
      <c r="H26" s="92">
        <v>1449</v>
      </c>
      <c r="I26" s="92">
        <v>34925</v>
      </c>
    </row>
    <row r="27" spans="1:12" ht="13.5" x14ac:dyDescent="0.25">
      <c r="A27" s="93"/>
      <c r="B27" s="95" t="s">
        <v>43</v>
      </c>
      <c r="C27" s="87" t="s">
        <v>38</v>
      </c>
      <c r="D27" s="94">
        <v>1302</v>
      </c>
      <c r="E27" s="94">
        <v>104</v>
      </c>
      <c r="F27" s="94">
        <v>1406</v>
      </c>
      <c r="G27" s="92">
        <v>1322</v>
      </c>
      <c r="H27" s="92" t="s">
        <v>21</v>
      </c>
      <c r="I27" s="92">
        <v>1342</v>
      </c>
      <c r="K27" s="133"/>
    </row>
    <row r="28" spans="1:12" ht="13.5" x14ac:dyDescent="0.25">
      <c r="A28" s="93"/>
      <c r="B28" s="95" t="s">
        <v>44</v>
      </c>
      <c r="C28" s="87" t="s">
        <v>38</v>
      </c>
      <c r="D28" s="91">
        <v>801</v>
      </c>
      <c r="E28" s="91" t="s">
        <v>21</v>
      </c>
      <c r="F28" s="91">
        <v>817</v>
      </c>
      <c r="G28" s="92">
        <v>1410</v>
      </c>
      <c r="H28" s="92">
        <v>148</v>
      </c>
      <c r="I28" s="92">
        <v>1558</v>
      </c>
    </row>
    <row r="29" spans="1:12" ht="13.5" x14ac:dyDescent="0.25">
      <c r="A29" s="93"/>
      <c r="B29" s="90" t="s">
        <v>45</v>
      </c>
      <c r="C29" s="87" t="s">
        <v>38</v>
      </c>
      <c r="D29" s="94">
        <v>1192</v>
      </c>
      <c r="E29" s="94">
        <v>0</v>
      </c>
      <c r="F29" s="94">
        <v>1192</v>
      </c>
      <c r="G29" s="92">
        <v>1264</v>
      </c>
      <c r="H29" s="92">
        <v>0</v>
      </c>
      <c r="I29" s="92">
        <v>1264</v>
      </c>
    </row>
    <row r="30" spans="1:12" ht="13.5" x14ac:dyDescent="0.25">
      <c r="A30" s="93"/>
      <c r="B30" s="95" t="s">
        <v>46</v>
      </c>
      <c r="C30" s="87" t="s">
        <v>38</v>
      </c>
      <c r="D30" s="91">
        <v>306</v>
      </c>
      <c r="E30" s="91">
        <v>370</v>
      </c>
      <c r="F30" s="91">
        <v>676</v>
      </c>
      <c r="G30" s="92">
        <v>349</v>
      </c>
      <c r="H30" s="92">
        <v>420</v>
      </c>
      <c r="I30" s="92">
        <v>768</v>
      </c>
    </row>
    <row r="31" spans="1:12" ht="13.5" x14ac:dyDescent="0.25">
      <c r="A31" s="96"/>
      <c r="B31" s="90" t="s">
        <v>47</v>
      </c>
      <c r="C31" s="87" t="s">
        <v>38</v>
      </c>
      <c r="D31" s="94">
        <v>38685</v>
      </c>
      <c r="E31" s="94">
        <v>2957</v>
      </c>
      <c r="F31" s="94">
        <v>41642</v>
      </c>
      <c r="G31" s="92">
        <v>51040</v>
      </c>
      <c r="H31" s="92">
        <v>3771</v>
      </c>
      <c r="I31" s="92">
        <v>54811</v>
      </c>
    </row>
    <row r="32" spans="1:12" x14ac:dyDescent="0.2">
      <c r="A32" s="105" t="s">
        <v>49</v>
      </c>
      <c r="D32" s="133">
        <f>D31/F31</f>
        <v>0.92898996205753803</v>
      </c>
      <c r="E32" s="133">
        <f>E31/F31</f>
        <v>7.101003794246194E-2</v>
      </c>
      <c r="G32" s="132">
        <f>G31/I31</f>
        <v>0.93119994161755848</v>
      </c>
      <c r="H32" s="134">
        <f>H31/I31</f>
        <v>6.8800058382441479E-2</v>
      </c>
    </row>
    <row r="33" spans="1:9" x14ac:dyDescent="0.2">
      <c r="A33" s="106" t="s">
        <v>50</v>
      </c>
      <c r="I33" s="133">
        <f>I22/I30</f>
        <v>0.890625</v>
      </c>
    </row>
    <row r="34" spans="1:9" x14ac:dyDescent="0.2">
      <c r="A34" s="107" t="s">
        <v>51</v>
      </c>
      <c r="B34" s="106" t="s">
        <v>52</v>
      </c>
      <c r="F34" s="133">
        <f>F23/F31</f>
        <v>0.89292060900052828</v>
      </c>
    </row>
  </sheetData>
  <pageMargins left="0.75" right="0.75" top="1" bottom="1" header="0.5" footer="0.5"/>
  <pageSetup orientation="portrait" horizontalDpi="0" verticalDpi="0"/>
  <headerFooter alignWithMargins="0"/>
  <drawing r:id="rId1"/>
  <mc:AlternateContent xmlns:mc="http://schemas.openxmlformats.org/markup-compatibility/2006">
    <mc:Choice Requires="v">
      <legacyDrawing r:id="rId2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 figura</vt:lpstr>
      <vt:lpstr>dati</vt:lpstr>
      <vt:lpstr>2023 istat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Finocchiaro Giovanni</dc:creator>
  <cp:lastModifiedBy>Giovanni Finocchiaro</cp:lastModifiedBy>
  <cp:lastPrinted>2007-10-19T14:49:27Z</cp:lastPrinted>
  <dcterms:created xsi:type="dcterms:W3CDTF">2007-10-15T13:21:40Z</dcterms:created>
  <dcterms:modified xsi:type="dcterms:W3CDTF">2025-03-10T12:49:30Z</dcterms:modified>
</cp:coreProperties>
</file>