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orenzo.fumanti\OneDrive - ISPRA\Desktop\ann24_energy\"/>
    </mc:Choice>
  </mc:AlternateContent>
  <xr:revisionPtr revIDLastSave="0" documentId="13_ncr:81_{C5400E66-1EEF-4E9D-A179-ED6FF4B7AF2E}" xr6:coauthVersionLast="47" xr6:coauthVersionMax="47" xr10:uidLastSave="{00000000-0000-0000-0000-000000000000}"/>
  <bookViews>
    <workbookView xWindow="-168" yWindow="276" windowWidth="23304" windowHeight="9384" tabRatio="500" activeTab="1" xr2:uid="{00000000-000D-0000-FFFF-FFFF00000000}"/>
  </bookViews>
  <sheets>
    <sheet name="tabella3_impianti terra" sheetId="1" r:id="rId1"/>
    <sheet name="metadati" sheetId="2" r:id="rId2"/>
  </sheets>
  <calcPr calcId="191029"/>
  <customWorkbookViews>
    <customWorkbookView name="Fumanti Fiorenzo - Visualizzazione personale" guid="{A6FFE253-06F4-4EAC-BEEF-43DD5DAE13D9}" mergeInterval="0" personalView="1" xWindow="-14" yWindow="23" windowWidth="1942" windowHeight="782" tabRatio="500" activeSheetId="1"/>
    <customWorkbookView name="fiore - Personal View" guid="{85064362-27D1-49DC-A136-1345ABF20295}" mergeInterval="0" personalView="1" xWindow="1102" yWindow="92" windowWidth="786" windowHeight="960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1" l="1"/>
  <c r="L18" i="1" l="1"/>
  <c r="I18" i="1"/>
  <c r="F18" i="1"/>
  <c r="C18" i="1"/>
  <c r="Q17" i="1"/>
  <c r="O17" i="1"/>
  <c r="M17" i="1"/>
  <c r="J17" i="1"/>
  <c r="G17" i="1"/>
  <c r="Q16" i="1"/>
  <c r="O16" i="1"/>
  <c r="M16" i="1"/>
  <c r="J16" i="1"/>
  <c r="G16" i="1"/>
  <c r="Q15" i="1"/>
  <c r="O15" i="1"/>
  <c r="M15" i="1"/>
  <c r="J15" i="1"/>
  <c r="G15" i="1"/>
  <c r="Q14" i="1"/>
  <c r="O14" i="1"/>
  <c r="M14" i="1"/>
  <c r="J14" i="1"/>
  <c r="G14" i="1"/>
  <c r="Q13" i="1"/>
  <c r="O13" i="1"/>
  <c r="M13" i="1"/>
  <c r="J13" i="1"/>
  <c r="G13" i="1"/>
  <c r="Q12" i="1"/>
  <c r="O12" i="1"/>
  <c r="M12" i="1"/>
  <c r="J12" i="1"/>
  <c r="G12" i="1"/>
  <c r="Q11" i="1"/>
  <c r="O11" i="1"/>
  <c r="M11" i="1"/>
  <c r="J11" i="1"/>
  <c r="G11" i="1"/>
  <c r="Q10" i="1"/>
  <c r="O10" i="1"/>
  <c r="M10" i="1"/>
  <c r="J10" i="1"/>
  <c r="G10" i="1"/>
  <c r="P10" i="1" s="1"/>
  <c r="Q9" i="1"/>
  <c r="O9" i="1"/>
  <c r="M9" i="1"/>
  <c r="J9" i="1"/>
  <c r="G9" i="1"/>
  <c r="Q8" i="1"/>
  <c r="O8" i="1"/>
  <c r="M8" i="1"/>
  <c r="J8" i="1"/>
  <c r="G8" i="1"/>
  <c r="Q7" i="1"/>
  <c r="O7" i="1"/>
  <c r="M7" i="1"/>
  <c r="J7" i="1"/>
  <c r="G7" i="1"/>
  <c r="Q6" i="1"/>
  <c r="O6" i="1"/>
  <c r="M6" i="1"/>
  <c r="J6" i="1"/>
  <c r="G6" i="1"/>
  <c r="Q5" i="1"/>
  <c r="O5" i="1"/>
  <c r="J5" i="1"/>
  <c r="G5" i="1"/>
  <c r="P16" i="1" l="1"/>
  <c r="P9" i="1"/>
  <c r="P17" i="1"/>
  <c r="P6" i="1"/>
  <c r="P14" i="1"/>
  <c r="P11" i="1"/>
  <c r="P7" i="1"/>
  <c r="P13" i="1"/>
  <c r="M18" i="1"/>
  <c r="P15" i="1"/>
  <c r="P12" i="1"/>
  <c r="P8" i="1"/>
  <c r="J18" i="1"/>
  <c r="P5" i="1"/>
  <c r="O18" i="1"/>
  <c r="G18" i="1"/>
  <c r="P18" i="1" l="1"/>
</calcChain>
</file>

<file path=xl/sharedStrings.xml><?xml version="1.0" encoding="utf-8"?>
<sst xmlns="http://schemas.openxmlformats.org/spreadsheetml/2006/main" count="60" uniqueCount="36">
  <si>
    <t>Concessioni di  coltivazione</t>
  </si>
  <si>
    <t>Tipo impianto</t>
  </si>
  <si>
    <t>Centrali di raccolta</t>
  </si>
  <si>
    <t>Pozzi produttivi eroganti</t>
  </si>
  <si>
    <r>
      <rPr>
        <b/>
        <sz val="10"/>
        <color rgb="FF000000"/>
        <rFont val="Arial"/>
        <family val="2"/>
        <charset val="1"/>
      </rPr>
      <t>Pozzi ad altro utilizzo</t>
    </r>
    <r>
      <rPr>
        <b/>
        <vertAlign val="superscript"/>
        <sz val="10"/>
        <color rgb="FF000000"/>
        <rFont val="Arial"/>
        <family val="2"/>
        <charset val="1"/>
      </rPr>
      <t>a</t>
    </r>
  </si>
  <si>
    <t>Pozzi di stoccaggio</t>
  </si>
  <si>
    <t>Impianti</t>
  </si>
  <si>
    <t xml:space="preserve">Area occupata </t>
  </si>
  <si>
    <t xml:space="preserve">Superficie regionale </t>
  </si>
  <si>
    <t>n.</t>
  </si>
  <si>
    <r>
      <rPr>
        <b/>
        <sz val="10"/>
        <color rgb="FF000000"/>
        <rFont val="Arial"/>
        <family val="2"/>
        <charset val="1"/>
      </rPr>
      <t>km</t>
    </r>
    <r>
      <rPr>
        <b/>
        <vertAlign val="superscript"/>
        <sz val="10"/>
        <color rgb="FF000000"/>
        <rFont val="Arial"/>
        <family val="2"/>
        <charset val="1"/>
      </rPr>
      <t>2</t>
    </r>
  </si>
  <si>
    <t>%</t>
  </si>
  <si>
    <t>Piemonte</t>
  </si>
  <si>
    <t>Lombardia</t>
  </si>
  <si>
    <t>Veneto</t>
  </si>
  <si>
    <t>Emilia Romagna</t>
  </si>
  <si>
    <t>Toscana</t>
  </si>
  <si>
    <t>Marche</t>
  </si>
  <si>
    <t>Lazio</t>
  </si>
  <si>
    <t>Abruzzo</t>
  </si>
  <si>
    <t>Molise</t>
  </si>
  <si>
    <t>Puglia</t>
  </si>
  <si>
    <t>Basilicata</t>
  </si>
  <si>
    <t>Calabria</t>
  </si>
  <si>
    <t>Sicilia</t>
  </si>
  <si>
    <t>Italia (Terraferma)</t>
  </si>
  <si>
    <r>
      <rPr>
        <b/>
        <sz val="10"/>
        <rFont val="Arial"/>
        <family val="2"/>
        <charset val="1"/>
      </rPr>
      <t>0,0047</t>
    </r>
    <r>
      <rPr>
        <b/>
        <vertAlign val="superscript"/>
        <sz val="10"/>
        <rFont val="Arial"/>
        <family val="2"/>
        <charset val="1"/>
      </rPr>
      <t>d</t>
    </r>
  </si>
  <si>
    <t>Titolo</t>
  </si>
  <si>
    <t>Fonte</t>
  </si>
  <si>
    <t>Legenda</t>
  </si>
  <si>
    <t>Note</t>
  </si>
  <si>
    <t>Elaborazione ISPRA su dati del Ministero dell'ambiente e della sicurezza energetica - Direzione generale infrastrutture e sicurezza (IS) - Ufficio nazionale minerario per gli idrocarburi e le georisorse (UNMIG)</t>
  </si>
  <si>
    <t>aPozzi  produttivi ma non eroganti, di monitoraggio, non produttivi,  altro  bNel territorio del Friuli-Venezia Giulia ricade una minima parte, senza impianti, della concessione del Veneto. cI titoli ricadenti in più di una regione sono conteggiati più volte, una per ciascuna regione. d La percentuale è calcolata sull'intero territorio nazionale e quindi comprende anche le regioni prive di impianti.</t>
  </si>
  <si>
    <r>
      <t>99</t>
    </r>
    <r>
      <rPr>
        <b/>
        <vertAlign val="superscript"/>
        <sz val="10"/>
        <color rgb="FF000000"/>
        <rFont val="Arial"/>
        <family val="2"/>
        <charset val="1"/>
      </rPr>
      <t>c</t>
    </r>
  </si>
  <si>
    <t>Tabella 3 - Impatto sul territorio delle attività di produzione energetica (dati al 30/11/2024)</t>
  </si>
  <si>
    <t>Totali Italia Terraferma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</si>
</sst>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%"/>
    <numFmt numFmtId="166" formatCode="#,##0.000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vertAlign val="superscript"/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name val="Arial"/>
      <family val="2"/>
      <charset val="1"/>
    </font>
    <font>
      <b/>
      <vertAlign val="superscript"/>
      <sz val="1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46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1" applyFont="1" applyBorder="1" applyAlignment="1" applyProtection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F020CA8-E809-4155-956D-CC899070EFA7}" diskRevisions="1" revisionId="63" version="3">
  <header guid="{7876AE88-9B22-480A-9C03-4673E508B413}" dateTime="2024-12-16T09:44:13" maxSheetId="3" userName="Fumanti Fiorenzo" r:id="rId7" minRId="46" maxRId="62">
    <sheetIdMap count="2">
      <sheetId val="1"/>
      <sheetId val="2"/>
    </sheetIdMap>
  </header>
  <header guid="{FF020CA8-E809-4155-956D-CC899070EFA7}" dateTime="2024-12-16T09:44:43" maxSheetId="3" userName="Fumanti Fiorenzo" r:id="rId8" minRId="6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" sId="1">
    <oc r="B8">
      <v>34</v>
    </oc>
    <nc r="B8">
      <v>32</v>
    </nc>
  </rcc>
  <rcc rId="47" sId="1">
    <oc r="B13">
      <v>6</v>
    </oc>
    <nc r="B13">
      <v>5</v>
    </nc>
  </rcc>
  <rcc rId="48" sId="1">
    <oc r="B14">
      <v>11</v>
    </oc>
    <nc r="B14">
      <v>6</v>
    </nc>
  </rcc>
  <rcc rId="49" sId="1">
    <oc r="B18" t="inlineStr">
      <is>
        <r>
          <t>101</t>
        </r>
        <r>
          <rPr>
            <b/>
            <vertAlign val="superscript"/>
            <sz val="10"/>
            <color rgb="FF000000"/>
            <rFont val="Arial"/>
            <family val="2"/>
            <charset val="1"/>
          </rPr>
          <t>c</t>
        </r>
      </is>
    </oc>
    <nc r="B18" t="inlineStr">
      <is>
        <r>
          <t>99</t>
        </r>
        <r>
          <rPr>
            <b/>
            <vertAlign val="superscript"/>
            <sz val="10"/>
            <color rgb="FF000000"/>
            <rFont val="Arial"/>
            <family val="2"/>
            <charset val="1"/>
          </rPr>
          <t>c</t>
        </r>
      </is>
    </nc>
  </rcc>
  <rcc rId="50" sId="2">
    <oc r="B1" t="inlineStr">
      <is>
        <t>Tabella 3 - Impatto sul territorio delle attività di produzione energetica (dati al 30/06/2023)</t>
      </is>
    </oc>
    <nc r="B1" t="inlineStr">
      <is>
        <t>Tabella 3 - Impatto sul territorio delle attività di produzione energetica (dati al 30/11/2024)</t>
      </is>
    </nc>
  </rcc>
  <rcc rId="51" sId="1">
    <oc r="C15">
      <v>8</v>
    </oc>
    <nc r="C15">
      <v>7</v>
    </nc>
  </rcc>
  <rcc rId="52" sId="1">
    <oc r="C8">
      <v>25</v>
    </oc>
    <nc r="C8">
      <v>26</v>
    </nc>
  </rcc>
  <rcc rId="53" sId="1">
    <oc r="C10">
      <v>16</v>
    </oc>
    <nc r="C10">
      <v>15</v>
    </nc>
  </rcc>
  <rcc rId="54" sId="1">
    <oc r="F15">
      <v>31</v>
    </oc>
    <nc r="F15">
      <v>33</v>
    </nc>
  </rcc>
  <rcc rId="55" sId="1">
    <oc r="F8">
      <v>195</v>
    </oc>
    <nc r="F8">
      <v>193</v>
    </nc>
  </rcc>
  <rcc rId="56" sId="1">
    <oc r="F6">
      <v>9</v>
    </oc>
    <nc r="F6">
      <v>10</v>
    </nc>
  </rcc>
  <rcc rId="57" sId="1">
    <oc r="F10">
      <v>12</v>
    </oc>
    <nc r="F10">
      <v>9</v>
    </nc>
  </rcc>
  <rcc rId="58" sId="1">
    <oc r="F13">
      <v>22</v>
    </oc>
    <nc r="F13">
      <v>18</v>
    </nc>
  </rcc>
  <rcc rId="59" sId="1">
    <oc r="F5">
      <v>2</v>
    </oc>
    <nc r="F5">
      <v>0</v>
    </nc>
  </rcc>
  <rcc rId="60" sId="1">
    <oc r="F7">
      <v>1</v>
    </oc>
    <nc r="F7">
      <v>0</v>
    </nc>
  </rcc>
  <rcc rId="61" sId="1">
    <oc r="F17">
      <v>99</v>
    </oc>
    <nc r="F17">
      <v>72</v>
    </nc>
  </rcc>
  <rcc rId="62" sId="1">
    <oc r="O2" t="inlineStr">
      <is>
        <t xml:space="preserve">Totali Italia </t>
      </is>
    </oc>
    <nc r="O2" t="inlineStr">
      <is>
        <t>Totali Italia Terraferma</t>
      </is>
    </nc>
  </rcc>
  <rcv guid="{A6FFE253-06F4-4EAC-BEEF-43DD5DAE13D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63" sheetId="1" oldName="[Tabella 3_impatto territorio_nov24.xlsx]figura 3_impianti terra" newName="[Tabella 3_impatto territorio_nov24.xlsx]tabella3_impianti terra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"/>
  <sheetViews>
    <sheetView showGridLines="0" topLeftCell="A3" zoomScale="95" zoomScaleNormal="95" workbookViewId="0">
      <selection activeCell="S7" sqref="S7:T14"/>
    </sheetView>
  </sheetViews>
  <sheetFormatPr defaultColWidth="8.6640625" defaultRowHeight="14.4" x14ac:dyDescent="0.3"/>
  <cols>
    <col min="1" max="1" width="14.109375" customWidth="1"/>
    <col min="2" max="2" width="13.44140625" customWidth="1"/>
    <col min="3" max="3" width="8.6640625" customWidth="1"/>
    <col min="5" max="5" width="10" customWidth="1"/>
    <col min="6" max="6" width="11.5546875" customWidth="1"/>
    <col min="8" max="8" width="9.44140625" customWidth="1"/>
    <col min="9" max="9" width="11.5546875" customWidth="1"/>
    <col min="11" max="11" width="10.44140625" customWidth="1"/>
    <col min="14" max="14" width="11.109375" customWidth="1"/>
    <col min="17" max="17" width="9.6640625" customWidth="1"/>
    <col min="18" max="18" width="18.5546875" style="1" customWidth="1"/>
  </cols>
  <sheetData>
    <row r="1" spans="1:18" ht="15" customHeight="1" x14ac:dyDescent="0.3">
      <c r="A1" s="40"/>
      <c r="B1" s="41" t="s">
        <v>0</v>
      </c>
      <c r="C1" s="42" t="s">
        <v>1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  <c r="P1" s="43"/>
      <c r="Q1" s="43"/>
    </row>
    <row r="2" spans="1:18" ht="15" customHeight="1" x14ac:dyDescent="0.3">
      <c r="A2" s="40"/>
      <c r="B2" s="41"/>
      <c r="C2" s="44" t="s">
        <v>2</v>
      </c>
      <c r="D2" s="44"/>
      <c r="E2" s="44"/>
      <c r="F2" s="44" t="s">
        <v>3</v>
      </c>
      <c r="G2" s="44"/>
      <c r="H2" s="44"/>
      <c r="I2" s="44" t="s">
        <v>4</v>
      </c>
      <c r="J2" s="44"/>
      <c r="K2" s="44"/>
      <c r="L2" s="44" t="s">
        <v>5</v>
      </c>
      <c r="M2" s="44"/>
      <c r="N2" s="44"/>
      <c r="O2" s="45" t="s">
        <v>35</v>
      </c>
      <c r="P2" s="45"/>
      <c r="Q2" s="45"/>
    </row>
    <row r="3" spans="1:18" ht="26.4" x14ac:dyDescent="0.3">
      <c r="A3" s="40"/>
      <c r="B3" s="41"/>
      <c r="C3" s="20" t="s">
        <v>6</v>
      </c>
      <c r="D3" s="21" t="s">
        <v>7</v>
      </c>
      <c r="E3" s="22" t="s">
        <v>8</v>
      </c>
      <c r="F3" s="20" t="s">
        <v>6</v>
      </c>
      <c r="G3" s="21" t="s">
        <v>7</v>
      </c>
      <c r="H3" s="22" t="s">
        <v>8</v>
      </c>
      <c r="I3" s="20" t="s">
        <v>6</v>
      </c>
      <c r="J3" s="21" t="s">
        <v>7</v>
      </c>
      <c r="K3" s="22" t="s">
        <v>8</v>
      </c>
      <c r="L3" s="20" t="s">
        <v>6</v>
      </c>
      <c r="M3" s="21" t="s">
        <v>7</v>
      </c>
      <c r="N3" s="22" t="s">
        <v>8</v>
      </c>
      <c r="O3" s="3" t="s">
        <v>6</v>
      </c>
      <c r="P3" s="4" t="s">
        <v>7</v>
      </c>
      <c r="Q3" s="5" t="s">
        <v>8</v>
      </c>
    </row>
    <row r="4" spans="1:18" ht="13.8" customHeight="1" x14ac:dyDescent="0.3">
      <c r="A4" s="40"/>
      <c r="B4" s="44" t="s">
        <v>9</v>
      </c>
      <c r="C4" s="44"/>
      <c r="D4" s="23" t="s">
        <v>10</v>
      </c>
      <c r="E4" s="24" t="s">
        <v>11</v>
      </c>
      <c r="F4" s="19" t="s">
        <v>9</v>
      </c>
      <c r="G4" s="23" t="s">
        <v>10</v>
      </c>
      <c r="H4" s="24" t="s">
        <v>11</v>
      </c>
      <c r="I4" s="19" t="s">
        <v>9</v>
      </c>
      <c r="J4" s="23" t="s">
        <v>10</v>
      </c>
      <c r="K4" s="24" t="s">
        <v>11</v>
      </c>
      <c r="L4" s="19" t="s">
        <v>9</v>
      </c>
      <c r="M4" s="23" t="s">
        <v>10</v>
      </c>
      <c r="N4" s="24" t="s">
        <v>11</v>
      </c>
      <c r="O4" s="2" t="s">
        <v>9</v>
      </c>
      <c r="P4" s="6" t="s">
        <v>10</v>
      </c>
      <c r="Q4" s="7" t="s">
        <v>11</v>
      </c>
    </row>
    <row r="5" spans="1:18" x14ac:dyDescent="0.3">
      <c r="A5" s="25" t="s">
        <v>12</v>
      </c>
      <c r="B5" s="26">
        <v>1</v>
      </c>
      <c r="C5" s="26">
        <v>1</v>
      </c>
      <c r="D5" s="27">
        <v>0.1578</v>
      </c>
      <c r="E5" s="28">
        <v>6.2125984251968497E-4</v>
      </c>
      <c r="F5" s="26">
        <v>0</v>
      </c>
      <c r="G5" s="29">
        <f t="shared" ref="G5:G17" si="0">F5/100</f>
        <v>0</v>
      </c>
      <c r="H5" s="28">
        <v>7.8740157480314997E-5</v>
      </c>
      <c r="I5" s="26">
        <v>13</v>
      </c>
      <c r="J5" s="29">
        <f t="shared" ref="J5:J17" si="1">I5/100</f>
        <v>0.13</v>
      </c>
      <c r="K5" s="28">
        <v>2.7559055118110199E-4</v>
      </c>
      <c r="L5" s="26">
        <v>0</v>
      </c>
      <c r="M5" s="29">
        <v>0</v>
      </c>
      <c r="N5" s="28">
        <v>0</v>
      </c>
      <c r="O5" s="8">
        <f t="shared" ref="O5:O17" si="2">C5+F5+I5+L5</f>
        <v>14</v>
      </c>
      <c r="P5" s="9">
        <f t="shared" ref="P5:P17" si="3">D5+G5+J5+M5</f>
        <v>0.2878</v>
      </c>
      <c r="Q5" s="10">
        <f t="shared" ref="Q5:Q17" si="4">E5+H5+K5+N5</f>
        <v>9.7559055118110198E-4</v>
      </c>
    </row>
    <row r="6" spans="1:18" x14ac:dyDescent="0.3">
      <c r="A6" s="25" t="s">
        <v>13</v>
      </c>
      <c r="B6" s="26">
        <v>9</v>
      </c>
      <c r="C6" s="26">
        <v>7</v>
      </c>
      <c r="D6" s="27">
        <v>0.11600000000000001</v>
      </c>
      <c r="E6" s="28">
        <v>5.4477643213342796E-4</v>
      </c>
      <c r="F6" s="26">
        <v>10</v>
      </c>
      <c r="G6" s="29">
        <f t="shared" si="0"/>
        <v>0.1</v>
      </c>
      <c r="H6" s="28">
        <v>3.77152914553912E-4</v>
      </c>
      <c r="I6" s="26">
        <v>17</v>
      </c>
      <c r="J6" s="29">
        <f t="shared" si="1"/>
        <v>0.17</v>
      </c>
      <c r="K6" s="28">
        <v>9.2192934668734001E-4</v>
      </c>
      <c r="L6" s="26">
        <v>132</v>
      </c>
      <c r="M6" s="29">
        <f t="shared" ref="M6:M17" si="5">L6/100</f>
        <v>1.32</v>
      </c>
      <c r="N6" s="28">
        <v>6.11825839165235E-3</v>
      </c>
      <c r="O6" s="8">
        <f t="shared" si="2"/>
        <v>166</v>
      </c>
      <c r="P6" s="9">
        <f t="shared" si="3"/>
        <v>1.706</v>
      </c>
      <c r="Q6" s="10">
        <f t="shared" si="4"/>
        <v>7.96211708502703E-3</v>
      </c>
    </row>
    <row r="7" spans="1:18" x14ac:dyDescent="0.3">
      <c r="A7" s="25" t="s">
        <v>14</v>
      </c>
      <c r="B7" s="26">
        <v>2</v>
      </c>
      <c r="C7" s="26">
        <v>1</v>
      </c>
      <c r="D7" s="27">
        <v>8.0000000000000002E-3</v>
      </c>
      <c r="E7" s="28">
        <v>4.3499537817410701E-5</v>
      </c>
      <c r="F7" s="26">
        <v>0</v>
      </c>
      <c r="G7" s="29">
        <f t="shared" si="0"/>
        <v>0</v>
      </c>
      <c r="H7" s="28">
        <v>5.4374422271763398E-5</v>
      </c>
      <c r="I7" s="26">
        <v>2</v>
      </c>
      <c r="J7" s="29">
        <f t="shared" si="1"/>
        <v>0.02</v>
      </c>
      <c r="K7" s="28">
        <v>5.4374422271763398E-5</v>
      </c>
      <c r="L7" s="26">
        <v>17</v>
      </c>
      <c r="M7" s="29">
        <f t="shared" si="5"/>
        <v>0.17</v>
      </c>
      <c r="N7" s="28">
        <v>1.1418628677070299E-3</v>
      </c>
      <c r="O7" s="8">
        <f t="shared" si="2"/>
        <v>20</v>
      </c>
      <c r="P7" s="9">
        <f t="shared" si="3"/>
        <v>0.19800000000000001</v>
      </c>
      <c r="Q7" s="10">
        <f t="shared" si="4"/>
        <v>1.2941112500679673E-3</v>
      </c>
      <c r="R7" s="11"/>
    </row>
    <row r="8" spans="1:18" ht="26.4" x14ac:dyDescent="0.3">
      <c r="A8" s="25" t="s">
        <v>15</v>
      </c>
      <c r="B8" s="26">
        <v>32</v>
      </c>
      <c r="C8" s="26">
        <v>26</v>
      </c>
      <c r="D8" s="27">
        <v>0.316</v>
      </c>
      <c r="E8" s="28">
        <v>1.4464584369208501E-3</v>
      </c>
      <c r="F8" s="26">
        <v>193</v>
      </c>
      <c r="G8" s="29">
        <f t="shared" si="0"/>
        <v>1.93</v>
      </c>
      <c r="H8" s="28">
        <v>8.9047597522939892E-3</v>
      </c>
      <c r="I8" s="26">
        <v>87</v>
      </c>
      <c r="J8" s="29">
        <f t="shared" si="1"/>
        <v>0.87</v>
      </c>
      <c r="K8" s="28">
        <v>3.4805406138408001E-3</v>
      </c>
      <c r="L8" s="26">
        <v>138</v>
      </c>
      <c r="M8" s="29">
        <f t="shared" si="5"/>
        <v>1.38</v>
      </c>
      <c r="N8" s="28">
        <v>8.0007232292184597E-3</v>
      </c>
      <c r="O8" s="8">
        <f t="shared" si="2"/>
        <v>444</v>
      </c>
      <c r="P8" s="9">
        <f t="shared" si="3"/>
        <v>4.4960000000000004</v>
      </c>
      <c r="Q8" s="10">
        <f t="shared" si="4"/>
        <v>2.18324820322741E-2</v>
      </c>
    </row>
    <row r="9" spans="1:18" x14ac:dyDescent="0.3">
      <c r="A9" s="25" t="s">
        <v>16</v>
      </c>
      <c r="B9" s="26">
        <v>2</v>
      </c>
      <c r="C9" s="26">
        <v>2</v>
      </c>
      <c r="D9" s="27">
        <v>0.02</v>
      </c>
      <c r="E9" s="28">
        <v>8.6994345367551101E-5</v>
      </c>
      <c r="F9" s="26">
        <v>44</v>
      </c>
      <c r="G9" s="29">
        <f t="shared" si="0"/>
        <v>0.44</v>
      </c>
      <c r="H9" s="28">
        <v>1.9573727707698999E-3</v>
      </c>
      <c r="I9" s="26">
        <v>1</v>
      </c>
      <c r="J9" s="29">
        <f t="shared" si="1"/>
        <v>0.01</v>
      </c>
      <c r="K9" s="28">
        <v>0</v>
      </c>
      <c r="L9" s="26">
        <v>0</v>
      </c>
      <c r="M9" s="29">
        <f t="shared" si="5"/>
        <v>0</v>
      </c>
      <c r="N9" s="28">
        <v>0</v>
      </c>
      <c r="O9" s="37">
        <f t="shared" si="2"/>
        <v>47</v>
      </c>
      <c r="P9" s="38">
        <f t="shared" si="3"/>
        <v>0.47000000000000003</v>
      </c>
      <c r="Q9" s="39">
        <f t="shared" si="4"/>
        <v>2.0443671161374508E-3</v>
      </c>
      <c r="R9" s="11"/>
    </row>
    <row r="10" spans="1:18" x14ac:dyDescent="0.3">
      <c r="A10" s="25" t="s">
        <v>17</v>
      </c>
      <c r="B10" s="26">
        <v>16</v>
      </c>
      <c r="C10" s="26">
        <v>15</v>
      </c>
      <c r="D10" s="27">
        <v>0.27300000000000002</v>
      </c>
      <c r="E10" s="28">
        <v>2.7852279760676702E-3</v>
      </c>
      <c r="F10" s="26">
        <v>9</v>
      </c>
      <c r="G10" s="29">
        <f t="shared" si="0"/>
        <v>0.09</v>
      </c>
      <c r="H10" s="28">
        <v>1.44419228388694E-3</v>
      </c>
      <c r="I10" s="26">
        <v>23</v>
      </c>
      <c r="J10" s="29">
        <f t="shared" si="1"/>
        <v>0.23</v>
      </c>
      <c r="K10" s="28">
        <v>1.9599752424179898E-3</v>
      </c>
      <c r="L10" s="26">
        <v>0</v>
      </c>
      <c r="M10" s="29">
        <f t="shared" si="5"/>
        <v>0</v>
      </c>
      <c r="N10" s="28">
        <v>0</v>
      </c>
      <c r="O10" s="37">
        <f t="shared" si="2"/>
        <v>47</v>
      </c>
      <c r="P10" s="38">
        <f t="shared" si="3"/>
        <v>0.59299999999999997</v>
      </c>
      <c r="Q10" s="39">
        <f t="shared" si="4"/>
        <v>6.1893955023726004E-3</v>
      </c>
      <c r="R10" s="11"/>
    </row>
    <row r="11" spans="1:18" x14ac:dyDescent="0.3">
      <c r="A11" s="25" t="s">
        <v>18</v>
      </c>
      <c r="B11" s="26">
        <v>1</v>
      </c>
      <c r="C11" s="26">
        <v>1</v>
      </c>
      <c r="D11" s="27">
        <v>0.01</v>
      </c>
      <c r="E11" s="28">
        <v>5.8112505811250599E-5</v>
      </c>
      <c r="F11" s="26">
        <v>0</v>
      </c>
      <c r="G11" s="29">
        <f t="shared" si="0"/>
        <v>0</v>
      </c>
      <c r="H11" s="28">
        <v>0</v>
      </c>
      <c r="I11" s="26">
        <v>14</v>
      </c>
      <c r="J11" s="29">
        <f t="shared" si="1"/>
        <v>0.14000000000000001</v>
      </c>
      <c r="K11" s="28">
        <v>8.1357508135750805E-4</v>
      </c>
      <c r="L11" s="26">
        <v>0</v>
      </c>
      <c r="M11" s="29">
        <f t="shared" si="5"/>
        <v>0</v>
      </c>
      <c r="N11" s="28">
        <v>0</v>
      </c>
      <c r="O11" s="37">
        <f t="shared" si="2"/>
        <v>15</v>
      </c>
      <c r="P11" s="38">
        <f t="shared" si="3"/>
        <v>0.15000000000000002</v>
      </c>
      <c r="Q11" s="39">
        <f t="shared" si="4"/>
        <v>8.7168758716875861E-4</v>
      </c>
      <c r="R11" s="11"/>
    </row>
    <row r="12" spans="1:18" x14ac:dyDescent="0.3">
      <c r="A12" s="25" t="s">
        <v>19</v>
      </c>
      <c r="B12" s="26">
        <v>6</v>
      </c>
      <c r="C12" s="26">
        <v>4</v>
      </c>
      <c r="D12" s="27">
        <v>7.6999999999999999E-2</v>
      </c>
      <c r="E12" s="28">
        <v>6.4844835572024095E-4</v>
      </c>
      <c r="F12" s="26">
        <v>1</v>
      </c>
      <c r="G12" s="29">
        <f t="shared" si="0"/>
        <v>0.01</v>
      </c>
      <c r="H12" s="28">
        <v>9.2635479388605794E-5</v>
      </c>
      <c r="I12" s="26">
        <v>11</v>
      </c>
      <c r="J12" s="29">
        <f t="shared" si="1"/>
        <v>0.11</v>
      </c>
      <c r="K12" s="28">
        <v>1.0189902732746601E-3</v>
      </c>
      <c r="L12" s="26">
        <v>72</v>
      </c>
      <c r="M12" s="29">
        <f t="shared" si="5"/>
        <v>0.72</v>
      </c>
      <c r="N12" s="28">
        <v>1.11162575266327E-2</v>
      </c>
      <c r="O12" s="37">
        <f t="shared" si="2"/>
        <v>88</v>
      </c>
      <c r="P12" s="38">
        <f t="shared" si="3"/>
        <v>0.91700000000000004</v>
      </c>
      <c r="Q12" s="39">
        <f t="shared" si="4"/>
        <v>1.2876331635016208E-2</v>
      </c>
      <c r="R12" s="11"/>
    </row>
    <row r="13" spans="1:18" x14ac:dyDescent="0.3">
      <c r="A13" s="25" t="s">
        <v>20</v>
      </c>
      <c r="B13" s="26">
        <v>5</v>
      </c>
      <c r="C13" s="26">
        <v>4</v>
      </c>
      <c r="D13" s="27">
        <v>0.1166</v>
      </c>
      <c r="E13" s="28">
        <v>2.62730959891843E-3</v>
      </c>
      <c r="F13" s="26">
        <v>18</v>
      </c>
      <c r="G13" s="29">
        <f t="shared" si="0"/>
        <v>0.18</v>
      </c>
      <c r="H13" s="28">
        <v>5.1825146462370396E-3</v>
      </c>
      <c r="I13" s="26">
        <v>24</v>
      </c>
      <c r="J13" s="29">
        <f t="shared" si="1"/>
        <v>0.24</v>
      </c>
      <c r="K13" s="28">
        <v>4.9571879224876098E-3</v>
      </c>
      <c r="L13" s="26">
        <v>18</v>
      </c>
      <c r="M13" s="29">
        <f t="shared" si="5"/>
        <v>0.18</v>
      </c>
      <c r="N13" s="28">
        <v>4.9571879224876098E-3</v>
      </c>
      <c r="O13" s="8">
        <f t="shared" si="2"/>
        <v>64</v>
      </c>
      <c r="P13" s="9">
        <f t="shared" si="3"/>
        <v>0.7165999999999999</v>
      </c>
      <c r="Q13" s="10">
        <f t="shared" si="4"/>
        <v>1.772420009013069E-2</v>
      </c>
      <c r="R13" s="11"/>
    </row>
    <row r="14" spans="1:18" x14ac:dyDescent="0.3">
      <c r="A14" s="25" t="s">
        <v>21</v>
      </c>
      <c r="B14" s="26">
        <v>6</v>
      </c>
      <c r="C14" s="26">
        <v>3</v>
      </c>
      <c r="D14" s="27">
        <v>0.10299999999999999</v>
      </c>
      <c r="E14" s="28">
        <v>5.1636889393782905E-4</v>
      </c>
      <c r="F14" s="26">
        <v>12</v>
      </c>
      <c r="G14" s="29">
        <f t="shared" si="0"/>
        <v>0.12</v>
      </c>
      <c r="H14" s="28">
        <v>6.7127956211917802E-4</v>
      </c>
      <c r="I14" s="26">
        <v>106</v>
      </c>
      <c r="J14" s="29">
        <f t="shared" si="1"/>
        <v>1.06</v>
      </c>
      <c r="K14" s="28">
        <v>5.3702364969534198E-3</v>
      </c>
      <c r="L14" s="26">
        <v>0</v>
      </c>
      <c r="M14" s="29">
        <f t="shared" si="5"/>
        <v>0</v>
      </c>
      <c r="N14" s="28">
        <v>0</v>
      </c>
      <c r="O14" s="8">
        <f t="shared" si="2"/>
        <v>121</v>
      </c>
      <c r="P14" s="9">
        <f t="shared" si="3"/>
        <v>1.2829999999999999</v>
      </c>
      <c r="Q14" s="10">
        <f t="shared" si="4"/>
        <v>6.5578849530104275E-3</v>
      </c>
      <c r="R14" s="11"/>
    </row>
    <row r="15" spans="1:18" x14ac:dyDescent="0.3">
      <c r="A15" s="25" t="s">
        <v>22</v>
      </c>
      <c r="B15" s="26">
        <v>11</v>
      </c>
      <c r="C15" s="26">
        <v>7</v>
      </c>
      <c r="D15" s="27">
        <v>0.255</v>
      </c>
      <c r="E15" s="28">
        <v>2.8934467233616801E-3</v>
      </c>
      <c r="F15" s="26">
        <v>33</v>
      </c>
      <c r="G15" s="29">
        <f t="shared" si="0"/>
        <v>0.33</v>
      </c>
      <c r="H15" s="28">
        <v>3.0015007503751902E-3</v>
      </c>
      <c r="I15" s="26">
        <v>80</v>
      </c>
      <c r="J15" s="29">
        <f t="shared" si="1"/>
        <v>0.8</v>
      </c>
      <c r="K15" s="28">
        <v>7.2036018009004497E-3</v>
      </c>
      <c r="L15" s="26">
        <v>0</v>
      </c>
      <c r="M15" s="29">
        <f t="shared" si="5"/>
        <v>0</v>
      </c>
      <c r="N15" s="28">
        <v>1.5007503751875899E-3</v>
      </c>
      <c r="O15" s="8">
        <f t="shared" si="2"/>
        <v>120</v>
      </c>
      <c r="P15" s="9">
        <f t="shared" si="3"/>
        <v>1.385</v>
      </c>
      <c r="Q15" s="10">
        <f t="shared" si="4"/>
        <v>1.4599299649824911E-2</v>
      </c>
      <c r="R15" s="12"/>
    </row>
    <row r="16" spans="1:18" x14ac:dyDescent="0.3">
      <c r="A16" s="25" t="s">
        <v>23</v>
      </c>
      <c r="B16" s="26">
        <v>2</v>
      </c>
      <c r="C16" s="26">
        <v>2</v>
      </c>
      <c r="D16" s="27">
        <v>0.06</v>
      </c>
      <c r="E16" s="28">
        <v>3.9785160135269503E-4</v>
      </c>
      <c r="F16" s="26">
        <v>7</v>
      </c>
      <c r="G16" s="29">
        <f t="shared" si="0"/>
        <v>7.0000000000000007E-2</v>
      </c>
      <c r="H16" s="28">
        <v>5.3046880180359398E-4</v>
      </c>
      <c r="I16" s="26">
        <v>3</v>
      </c>
      <c r="J16" s="29">
        <f t="shared" si="1"/>
        <v>0.03</v>
      </c>
      <c r="K16" s="28">
        <v>1.98925800676348E-4</v>
      </c>
      <c r="L16" s="26">
        <v>0</v>
      </c>
      <c r="M16" s="29">
        <f t="shared" si="5"/>
        <v>0</v>
      </c>
      <c r="N16" s="28">
        <v>0</v>
      </c>
      <c r="O16" s="8">
        <f t="shared" si="2"/>
        <v>12</v>
      </c>
      <c r="P16" s="9">
        <f t="shared" si="3"/>
        <v>0.16</v>
      </c>
      <c r="Q16" s="10">
        <f t="shared" si="4"/>
        <v>1.1272462038326371E-3</v>
      </c>
      <c r="R16" s="11"/>
    </row>
    <row r="17" spans="1:18" x14ac:dyDescent="0.3">
      <c r="A17" s="25" t="s">
        <v>24</v>
      </c>
      <c r="B17" s="26">
        <v>13</v>
      </c>
      <c r="C17" s="26">
        <v>9</v>
      </c>
      <c r="D17" s="27">
        <v>0.39200000000000002</v>
      </c>
      <c r="E17" s="28">
        <v>1.5173326070886701E-3</v>
      </c>
      <c r="F17" s="26">
        <v>72</v>
      </c>
      <c r="G17" s="29">
        <f t="shared" si="0"/>
        <v>0.72</v>
      </c>
      <c r="H17" s="28">
        <v>3.8905964284324801E-3</v>
      </c>
      <c r="I17" s="26">
        <v>65</v>
      </c>
      <c r="J17" s="29">
        <f t="shared" si="1"/>
        <v>0.65</v>
      </c>
      <c r="K17" s="28">
        <v>2.76232346418706E-3</v>
      </c>
      <c r="L17" s="26">
        <v>0</v>
      </c>
      <c r="M17" s="29">
        <f t="shared" si="5"/>
        <v>0</v>
      </c>
      <c r="N17" s="28">
        <v>0</v>
      </c>
      <c r="O17" s="8">
        <f t="shared" si="2"/>
        <v>146</v>
      </c>
      <c r="P17" s="9">
        <f t="shared" si="3"/>
        <v>1.762</v>
      </c>
      <c r="Q17" s="10">
        <f t="shared" si="4"/>
        <v>8.17025249970821E-3</v>
      </c>
      <c r="R17" s="11"/>
    </row>
    <row r="18" spans="1:18" s="15" customFormat="1" ht="33" customHeight="1" x14ac:dyDescent="0.3">
      <c r="A18" s="30" t="s">
        <v>25</v>
      </c>
      <c r="B18" s="31" t="s">
        <v>33</v>
      </c>
      <c r="C18" s="32">
        <f>SUM(C5:C17)</f>
        <v>82</v>
      </c>
      <c r="D18" s="33">
        <f>SUM(D5:D17)</f>
        <v>1.9043999999999999</v>
      </c>
      <c r="E18" s="34">
        <v>6.4421941152268899E-4</v>
      </c>
      <c r="F18" s="31">
        <f>SUM(F5:F17)</f>
        <v>399</v>
      </c>
      <c r="G18" s="35">
        <f>SUM(G5:G17)</f>
        <v>3.9899999999999993</v>
      </c>
      <c r="H18" s="34">
        <v>1.4698660862409901E-3</v>
      </c>
      <c r="I18" s="31">
        <f>SUM(I5:I17)</f>
        <v>446</v>
      </c>
      <c r="J18" s="35">
        <f>SUM(J5:J17)</f>
        <v>4.46</v>
      </c>
      <c r="K18" s="34">
        <v>1.4035064435213101E-3</v>
      </c>
      <c r="L18" s="31">
        <f>SUM(L5:L17)</f>
        <v>377</v>
      </c>
      <c r="M18" s="35">
        <f>SUM(M6:M17)</f>
        <v>3.77</v>
      </c>
      <c r="N18" s="34">
        <v>1.6623090501280699E-3</v>
      </c>
      <c r="O18" s="13">
        <f>C18+F18+I18+L18</f>
        <v>1304</v>
      </c>
      <c r="P18" s="13">
        <f>D18+G18+J18+M18</f>
        <v>14.124399999999998</v>
      </c>
      <c r="Q18" s="14" t="s">
        <v>26</v>
      </c>
    </row>
    <row r="19" spans="1:18" x14ac:dyDescent="0.3">
      <c r="H19" s="36"/>
      <c r="I19" s="36"/>
      <c r="J19" s="36"/>
      <c r="K19" s="36"/>
      <c r="L19" s="36"/>
      <c r="M19" s="36"/>
      <c r="N19" s="36"/>
    </row>
  </sheetData>
  <customSheetViews>
    <customSheetView guid="{A6FFE253-06F4-4EAC-BEEF-43DD5DAE13D9}" scale="95" showGridLines="0">
      <selection activeCell="S7" sqref="S7:T14"/>
      <pageMargins left="0.70833333333333304" right="0.70833333333333304" top="0.74791666666666701" bottom="0.74791666666666701" header="0.511811023622047" footer="0.511811023622047"/>
      <pageSetup paperSize="9" scale="95" orientation="portrait" horizontalDpi="300" verticalDpi="300"/>
    </customSheetView>
    <customSheetView guid="{85064362-27D1-49DC-A136-1345ABF20295}" scale="95" showGridLines="0">
      <selection activeCell="E22" sqref="E22"/>
      <pageMargins left="0.70833333333333304" right="0.70833333333333304" top="0.74791666666666701" bottom="0.74791666666666701" header="0.511811023622047" footer="0.511811023622047"/>
      <pageSetup paperSize="9" scale="95" orientation="portrait" horizontalDpi="300" verticalDpi="300"/>
    </customSheetView>
  </customSheetViews>
  <mergeCells count="10">
    <mergeCell ref="A1:A4"/>
    <mergeCell ref="B1:B3"/>
    <mergeCell ref="C1:N1"/>
    <mergeCell ref="O1:Q1"/>
    <mergeCell ref="C2:E2"/>
    <mergeCell ref="F2:H2"/>
    <mergeCell ref="I2:K2"/>
    <mergeCell ref="L2:N2"/>
    <mergeCell ref="O2:Q2"/>
    <mergeCell ref="B4:C4"/>
  </mergeCells>
  <pageMargins left="0.70833333333333304" right="0.70833333333333304" top="0.74791666666666701" bottom="0.74791666666666701" header="0.511811023622047" footer="0.511811023622047"/>
  <pageSetup paperSize="9" scale="95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"/>
  <sheetViews>
    <sheetView tabSelected="1" zoomScaleNormal="100" workbookViewId="0">
      <selection activeCell="B6" sqref="B6"/>
    </sheetView>
  </sheetViews>
  <sheetFormatPr defaultColWidth="8.6640625" defaultRowHeight="14.4" x14ac:dyDescent="0.3"/>
  <cols>
    <col min="1" max="1" width="8.44140625" customWidth="1"/>
    <col min="2" max="2" width="50.5546875" customWidth="1"/>
  </cols>
  <sheetData>
    <row r="1" spans="1:14" s="16" customFormat="1" ht="28.8" x14ac:dyDescent="0.3">
      <c r="A1" s="16" t="s">
        <v>27</v>
      </c>
      <c r="B1" s="16" t="s">
        <v>34</v>
      </c>
    </row>
    <row r="2" spans="1:14" s="17" customFormat="1" ht="73.5" customHeight="1" x14ac:dyDescent="0.3">
      <c r="A2" s="16" t="s">
        <v>28</v>
      </c>
      <c r="B2" s="16" t="s">
        <v>31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16" customFormat="1" x14ac:dyDescent="0.3">
      <c r="A3" s="16" t="s">
        <v>29</v>
      </c>
    </row>
    <row r="4" spans="1:14" s="16" customFormat="1" ht="100.8" x14ac:dyDescent="0.3">
      <c r="A4" s="16" t="s">
        <v>30</v>
      </c>
      <c r="B4" s="16" t="s">
        <v>32</v>
      </c>
      <c r="C4" s="18"/>
      <c r="D4" s="18"/>
      <c r="E4" s="18"/>
      <c r="F4" s="18"/>
      <c r="G4" s="18"/>
    </row>
    <row r="5" spans="1:14" x14ac:dyDescent="0.3">
      <c r="C5" s="18"/>
      <c r="D5" s="18"/>
      <c r="E5" s="18"/>
    </row>
    <row r="6" spans="1:14" x14ac:dyDescent="0.3">
      <c r="A6" s="18"/>
      <c r="B6" s="18"/>
      <c r="C6" s="18"/>
      <c r="D6" s="18"/>
      <c r="E6" s="18"/>
      <c r="F6" s="18"/>
      <c r="G6" s="18"/>
    </row>
  </sheetData>
  <customSheetViews>
    <customSheetView guid="{A6FFE253-06F4-4EAC-BEEF-43DD5DAE13D9}">
      <selection activeCell="B6" sqref="B6"/>
      <pageMargins left="0.7" right="0.7" top="0.75" bottom="0.75" header="0.511811023622047" footer="0.511811023622047"/>
      <pageSetup orientation="portrait" horizontalDpi="300" verticalDpi="300"/>
    </customSheetView>
    <customSheetView guid="{85064362-27D1-49DC-A136-1345ABF20295}">
      <selection activeCell="B6" sqref="B6"/>
      <pageMargins left="0.7" right="0.7" top="0.75" bottom="0.75" header="0.511811023622047" footer="0.511811023622047"/>
      <pageSetup orientation="portrait" horizontalDpi="300" verticalDpi="300"/>
    </customSheetView>
  </customSheetView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tabella3_impianti terra</vt:lpstr>
      <vt:lpstr>metadati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Fumanti</dc:creator>
  <dc:description/>
  <cp:lastModifiedBy>Fiorenzo Fumanti</cp:lastModifiedBy>
  <cp:revision>1</cp:revision>
  <dcterms:created xsi:type="dcterms:W3CDTF">2014-03-03T16:34:43Z</dcterms:created>
  <dcterms:modified xsi:type="dcterms:W3CDTF">2024-12-16T08:44:43Z</dcterms:modified>
  <dc:language>en-US</dc:language>
</cp:coreProperties>
</file>