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orenzo.fumanti\Downloads\"/>
    </mc:Choice>
  </mc:AlternateContent>
  <xr:revisionPtr revIDLastSave="0" documentId="8_{A96E290C-817D-4469-85EB-F00C5174506F}" xr6:coauthVersionLast="47" xr6:coauthVersionMax="47" xr10:uidLastSave="{00000000-0000-0000-0000-000000000000}"/>
  <bookViews>
    <workbookView xWindow="456" yWindow="2460" windowWidth="15348" windowHeight="11136" xr2:uid="{00000000-000D-0000-FFFF-FFFF00000000}"/>
  </bookViews>
  <sheets>
    <sheet name="tabella 6" sheetId="1" r:id="rId1"/>
    <sheet name="metadati" sheetId="2" r:id="rId2"/>
    <sheet name="Foglio3" sheetId="3" state="hidden" r:id="rId3"/>
  </sheets>
  <calcPr calcId="191029"/>
  <customWorkbookViews>
    <customWorkbookView name="Fumanti - Visualizzazione personale" guid="{AB8F6BAB-8C46-489B-8DDA-B2FF049FD6B6}" mergeInterval="0" personalView="1" maximized="1" xWindow="-8" yWindow="-8" windowWidth="1936" windowHeight="1188" activeSheetId="2"/>
    <customWorkbookView name="fiore - Visualizzazione personale" guid="{3F6FFAAE-8AB6-4061-8F38-178CF0644C45}" mergeInterval="0" personalView="1" maximized="1" xWindow="-8" yWindow="-8" windowWidth="1936" windowHeight="1066" activeSheetId="1"/>
    <customWorkbookView name="Fumanti Fiorenzo - Visualizzazione personale" guid="{7E4078A5-BE48-4401-8477-AADA028E686C}" mergeInterval="0" personalView="1" xWindow="1946" yWindow="26" windowWidth="1490" windowHeight="928" activeSheetId="1"/>
    <customWorkbookView name="fiore - Personal View" guid="{DA9BD5B4-9BDD-4BFF-A4AE-BF5C30EF5278}" mergeInterval="0" personalView="1" maximized="1" xWindow="-9" yWindow="-9" windowWidth="1938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B9" i="1"/>
  <c r="B16" i="1" s="1"/>
  <c r="E5" i="1" s="1"/>
  <c r="C9" i="1"/>
  <c r="D9" i="1"/>
  <c r="F9" i="1"/>
  <c r="G9" i="1"/>
  <c r="H9" i="1"/>
  <c r="B15" i="1"/>
  <c r="C15" i="1"/>
  <c r="D15" i="1"/>
  <c r="F15" i="1"/>
  <c r="G15" i="1"/>
  <c r="H15" i="1"/>
  <c r="H16" i="1" l="1"/>
  <c r="G16" i="1"/>
  <c r="F16" i="1"/>
  <c r="D16" i="1"/>
  <c r="C16" i="1"/>
  <c r="E9" i="1"/>
  <c r="E16" i="1"/>
  <c r="E15" i="1"/>
  <c r="E14" i="1"/>
  <c r="E13" i="1"/>
  <c r="E8" i="1"/>
  <c r="E6" i="1"/>
  <c r="E12" i="1"/>
  <c r="E10" i="1"/>
  <c r="E7" i="1"/>
  <c r="I5" i="1" l="1"/>
  <c r="I8" i="1"/>
  <c r="I11" i="1"/>
  <c r="I7" i="1"/>
  <c r="I10" i="1"/>
  <c r="I12" i="1"/>
  <c r="I6" i="1"/>
  <c r="I9" i="1"/>
  <c r="I15" i="1" l="1"/>
  <c r="I16" i="1" s="1"/>
</calcChain>
</file>

<file path=xl/sharedStrings.xml><?xml version="1.0" encoding="utf-8"?>
<sst xmlns="http://schemas.openxmlformats.org/spreadsheetml/2006/main" count="29" uniqueCount="23">
  <si>
    <t xml:space="preserve">OLIO </t>
  </si>
  <si>
    <t xml:space="preserve">GAS </t>
  </si>
  <si>
    <t>Certe</t>
  </si>
  <si>
    <t>Probabili</t>
  </si>
  <si>
    <t>Possibili</t>
  </si>
  <si>
    <t>%</t>
  </si>
  <si>
    <t>Sicilia</t>
  </si>
  <si>
    <t xml:space="preserve">TOTALE Terra </t>
  </si>
  <si>
    <t xml:space="preserve">TOTALE Mare </t>
  </si>
  <si>
    <t xml:space="preserve">Zona A </t>
  </si>
  <si>
    <t>Zona B</t>
  </si>
  <si>
    <t>Zona C</t>
  </si>
  <si>
    <t>Zona D+G</t>
  </si>
  <si>
    <t xml:space="preserve">Nord </t>
  </si>
  <si>
    <t xml:space="preserve">Centro </t>
  </si>
  <si>
    <t xml:space="preserve">Sud </t>
  </si>
  <si>
    <t>TOTALE ITALIA</t>
  </si>
  <si>
    <t>Zona F</t>
  </si>
  <si>
    <r>
      <t>t</t>
    </r>
    <r>
      <rPr>
        <b/>
        <vertAlign val="subscript"/>
        <sz val="10"/>
        <rFont val="Arial"/>
        <family val="2"/>
      </rPr>
      <t>*</t>
    </r>
    <r>
      <rPr>
        <b/>
        <sz val="10"/>
        <rFont val="Arial"/>
        <family val="2"/>
      </rPr>
      <t>1.000</t>
    </r>
  </si>
  <si>
    <r>
      <t>Sm</t>
    </r>
    <r>
      <rPr>
        <b/>
        <vertAlign val="superscript"/>
        <sz val="10"/>
        <rFont val="Arial"/>
        <family val="2"/>
      </rPr>
      <t>3</t>
    </r>
    <r>
      <rPr>
        <b/>
        <vertAlign val="subscript"/>
        <sz val="10"/>
        <rFont val="Arial"/>
        <family val="2"/>
      </rPr>
      <t>*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6</t>
    </r>
  </si>
  <si>
    <t>Fonte: Elaborazione ISPRA su dati del Ministero dell'ambiente e della sicurezza energetica - Direzione generale infrastrutture e sicurezza (IS) - Ufficio nazionale minerario per gli idrocarburi e le georisorse (UNMIG)</t>
  </si>
  <si>
    <t>Tabella 6: Riserve di olio e gas per ripartizione geografica/zona marina (2023)</t>
  </si>
  <si>
    <r>
      <t xml:space="preserve">NOTA: </t>
    </r>
    <r>
      <rPr>
        <sz val="10"/>
        <rFont val="Arial"/>
        <family val="2"/>
      </rPr>
      <t xml:space="preserve"> Riserve al 31-12-2023. Riserve certe: quantità di idrocarburi che possono essere commercialmente prodotte con probabilità &gt;90%. Riserve probabili: quantità di idrocarburi che possono essere recuperate con probabilità &gt;50%. Riserve possibili: quantità di idrocarburi che possono essere recuperate con probabilità &lt;50%.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</si>
</sst>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0" fontId="0" fillId="0" borderId="0" xfId="0" applyNumberFormat="1" applyAlignment="1">
      <alignment horizontal="right" vertical="center" wrapText="1"/>
    </xf>
    <xf numFmtId="9" fontId="0" fillId="0" borderId="0" xfId="0" applyNumberFormat="1" applyAlignment="1">
      <alignment horizontal="right" vertical="center" wrapText="1"/>
    </xf>
    <xf numFmtId="0" fontId="3" fillId="0" borderId="0" xfId="0" applyFont="1"/>
    <xf numFmtId="0" fontId="3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5" fontId="0" fillId="2" borderId="3" xfId="0" applyNumberForma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horizontal="right" vertical="top"/>
    </xf>
    <xf numFmtId="165" fontId="1" fillId="2" borderId="1" xfId="0" applyNumberFormat="1" applyFont="1" applyFill="1" applyBorder="1" applyAlignment="1">
      <alignment horizontal="right" vertical="top" wrapText="1"/>
    </xf>
    <xf numFmtId="165" fontId="3" fillId="0" borderId="5" xfId="0" applyNumberFormat="1" applyFont="1" applyBorder="1" applyAlignment="1">
      <alignment horizontal="right" vertical="center" wrapText="1"/>
    </xf>
    <xf numFmtId="165" fontId="0" fillId="2" borderId="6" xfId="0" applyNumberFormat="1" applyFill="1" applyBorder="1" applyAlignment="1">
      <alignment horizontal="right" vertical="center" wrapText="1"/>
    </xf>
    <xf numFmtId="0" fontId="0" fillId="2" borderId="7" xfId="0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2.xml"/><Relationship Id="rId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AC5CF69-BA63-4CAB-BB51-16AB90E1A604}" diskRevisions="1" revisionId="486" version="2">
  <header guid="{123FE2CC-23A3-4A2D-A063-921D858FD660}" dateTime="2023-12-07T05:28:44" maxSheetId="4" userName="fiore" r:id="rId6" minRId="445">
    <sheetIdMap count="3">
      <sheetId val="1"/>
      <sheetId val="2"/>
      <sheetId val="3"/>
    </sheetIdMap>
  </header>
  <header guid="{1AC5CF69-BA63-4CAB-BB51-16AB90E1A604}" dateTime="2024-12-12T14:02:28" maxSheetId="4" userName="Fumanti Fiorenzo" r:id="rId7" minRId="446" maxRId="48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" sId="2">
    <oc r="A2" t="inlineStr">
      <is>
        <t>Fonte:  Fonte: Elaborazione ISPRA su dati del Ministero dell'ambiente e della sicurezza energetica - Direzione generale infrastrutture e sicurezza (IS) - Ufficio nazionale minerario per gli idrocarburi e le georisorse (UNMIG)</t>
      </is>
    </oc>
    <nc r="A2" t="inlineStr">
      <is>
        <t>Fonte: Elaborazione ISPRA su dati del Ministero dell'ambiente e della sicurezza energetica - Direzione generale infrastrutture e sicurezza (IS) - Ufficio nazionale minerario per gli idrocarburi e le georisorse (UNMIG)</t>
      </is>
    </nc>
  </rcc>
  <rcv guid="{DA9BD5B4-9BDD-4BFF-A4AE-BF5C30EF5278}" action="delete"/>
  <rcv guid="{DA9BD5B4-9BDD-4BFF-A4AE-BF5C30EF5278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6" sId="2">
    <oc r="A1" t="inlineStr">
      <is>
        <t>Tabella 6: Riserve di olio e gas per ripartizione geografica/zona marina (2022)</t>
      </is>
    </oc>
    <nc r="A1" t="inlineStr">
      <is>
        <t>Tabella 6: Riserve di olio e gas per ripartizione geografica/zona marina (2023)</t>
      </is>
    </nc>
  </rcc>
  <rcc rId="447" sId="2">
    <oc r="A3" t="inlineStr">
      <is>
        <r>
          <t xml:space="preserve">NOTA: </t>
        </r>
        <r>
          <rPr>
            <sz val="10"/>
            <rFont val="Arial"/>
            <family val="2"/>
          </rPr>
          <t xml:space="preserve"> Riserve al 31-12-2022. Riserve certe: quantità di idrocarburi che possono essere commercialmente prodotte con probabilità &gt;90%. Riserve probabili: quantità di idrocarburi che possono essere recuperate con probabilità &gt;50%. Riserve possibili: quantità di idrocarburi che possono essere recuperate con probabilità &lt;50%. </t>
        </r>
      </is>
    </oc>
    <nc r="A3" t="inlineStr">
      <is>
        <r>
          <t xml:space="preserve">NOTA: </t>
        </r>
        <r>
          <rPr>
            <sz val="10"/>
            <rFont val="Arial"/>
            <family val="2"/>
          </rPr>
          <t xml:space="preserve"> Riserve al 31-12-2023. Riserve certe: quantità di idrocarburi che possono essere commercialmente prodotte con probabilità &gt;90%. Riserve probabili: quantità di idrocarburi che possono essere recuperate con probabilità &gt;50%. Riserve possibili: quantità di idrocarburi che possono essere recuperate con probabilità &lt;50%. </t>
        </r>
      </is>
    </nc>
  </rcc>
  <rcc rId="448" sId="1">
    <oc r="B5">
      <v>2533</v>
    </oc>
    <nc r="B5">
      <v>2377</v>
    </nc>
  </rcc>
  <rcc rId="449" sId="1">
    <oc r="B6">
      <v>50</v>
    </oc>
    <nc r="B6">
      <v>40</v>
    </nc>
  </rcc>
  <rcc rId="450" sId="1" numFmtId="4">
    <oc r="B7">
      <v>67222</v>
    </oc>
    <nc r="B7">
      <v>73155</v>
    </nc>
  </rcc>
  <rcc rId="451" sId="1" numFmtId="4">
    <oc r="B8">
      <v>3649</v>
    </oc>
    <nc r="B8">
      <v>4144</v>
    </nc>
  </rcc>
  <rcc rId="452" sId="1">
    <oc r="C5">
      <v>2454</v>
    </oc>
    <nc r="C5">
      <v>2262</v>
    </nc>
  </rcc>
  <rcc rId="453" sId="1" numFmtId="4">
    <oc r="C7">
      <v>71142</v>
    </oc>
    <nc r="C7">
      <v>71595</v>
    </nc>
  </rcc>
  <rcc rId="454" sId="1" numFmtId="4">
    <oc r="C8">
      <v>2672</v>
    </oc>
    <nc r="C8">
      <v>1628</v>
    </nc>
  </rcc>
  <rcc rId="455" sId="1">
    <oc r="D6">
      <v>50</v>
    </oc>
    <nc r="D6">
      <v>40</v>
    </nc>
  </rcc>
  <rcc rId="456" sId="1" numFmtId="4">
    <oc r="D7">
      <v>48043</v>
    </oc>
    <nc r="D7">
      <v>48738</v>
    </nc>
  </rcc>
  <rcc rId="457" sId="1" numFmtId="4">
    <oc r="D8">
      <v>1792</v>
    </oc>
    <nc r="D8">
      <v>1230</v>
    </nc>
  </rcc>
  <rcc rId="458" sId="1" numFmtId="4">
    <oc r="B11">
      <v>3690</v>
    </oc>
    <nc r="B11">
      <v>3360</v>
    </nc>
  </rcc>
  <rcc rId="459" sId="1" numFmtId="4">
    <oc r="B12">
      <v>1726</v>
    </oc>
    <nc r="B12">
      <v>1554</v>
    </nc>
  </rcc>
  <rcc rId="460" sId="1">
    <oc r="C11">
      <v>600</v>
    </oc>
    <nc r="C11">
      <v>570</v>
    </nc>
  </rcc>
  <rcc rId="461" sId="1">
    <oc r="C12">
      <v>636</v>
    </oc>
    <nc r="C12">
      <v>606</v>
    </nc>
  </rcc>
  <rcc rId="462" sId="1">
    <oc r="D11">
      <v>780</v>
    </oc>
    <nc r="D11">
      <v>740</v>
    </nc>
  </rcc>
  <rcc rId="463" sId="1">
    <oc r="D12">
      <v>347</v>
    </oc>
    <nc r="D12">
      <v>734</v>
    </nc>
  </rcc>
  <rcc rId="464" sId="1">
    <nc r="E11">
      <f>B11/B17</f>
    </nc>
  </rcc>
  <rcc rId="465" sId="1">
    <nc r="E11">
      <f>B11/B17</f>
    </nc>
  </rcc>
  <rcc rId="466" sId="1">
    <oc r="E11">
      <v>18.809999999999999</v>
    </oc>
    <nc r="E11">
      <f>B11/B16</f>
    </nc>
  </rcc>
  <rcc rId="467" sId="1" numFmtId="4">
    <oc r="F5">
      <v>1881</v>
    </oc>
    <nc r="F5">
      <v>1734</v>
    </nc>
  </rcc>
  <rcc rId="468" sId="1" numFmtId="4">
    <oc r="G5">
      <v>1577</v>
    </oc>
    <nc r="G5">
      <v>1480</v>
    </nc>
  </rcc>
  <rcc rId="469" sId="1">
    <oc r="F6">
      <v>388</v>
    </oc>
    <nc r="F6">
      <v>412</v>
    </nc>
  </rcc>
  <rcc rId="470" sId="1">
    <oc r="G6">
      <v>197</v>
    </oc>
    <nc r="G6">
      <v>196</v>
    </nc>
  </rcc>
  <rcc rId="471" sId="1">
    <oc r="H6">
      <v>37</v>
    </oc>
    <nc r="H6">
      <v>41</v>
    </nc>
  </rcc>
  <rcc rId="472" sId="1" numFmtId="4">
    <oc r="F7">
      <v>17838</v>
    </oc>
    <nc r="F7">
      <v>23976</v>
    </nc>
  </rcc>
  <rcc rId="473" sId="1" numFmtId="4">
    <oc r="G7">
      <v>29084</v>
    </oc>
    <nc r="G7">
      <v>23831</v>
    </nc>
  </rcc>
  <rcc rId="474" sId="1" numFmtId="4">
    <oc r="H7">
      <v>25206</v>
    </oc>
    <nc r="H7">
      <v>15990</v>
    </nc>
  </rcc>
  <rcc rId="475" sId="1" numFmtId="4">
    <oc r="F8">
      <v>923</v>
    </oc>
    <nc r="F8">
      <v>1149</v>
    </nc>
  </rcc>
  <rcc rId="476" sId="1">
    <oc r="G8">
      <v>475</v>
    </oc>
    <nc r="G8">
      <v>432</v>
    </nc>
  </rcc>
  <rcc rId="477" sId="1">
    <oc r="H8">
      <v>321</v>
    </oc>
    <nc r="H8">
      <v>233</v>
    </nc>
  </rcc>
  <rcc rId="478" sId="1" numFmtId="4">
    <oc r="F10">
      <v>5819</v>
    </oc>
    <nc r="F10">
      <v>4937</v>
    </nc>
  </rcc>
  <rcc rId="479" sId="1" numFmtId="4">
    <oc r="G10">
      <v>4100</v>
    </oc>
    <nc r="G10">
      <v>3118</v>
    </nc>
  </rcc>
  <rcc rId="480" sId="1" numFmtId="4">
    <oc r="H10">
      <v>0</v>
    </oc>
    <nc r="H10">
      <v>754</v>
    </nc>
  </rcc>
  <rcc rId="481" sId="1" numFmtId="4">
    <oc r="F11">
      <v>3508</v>
    </oc>
    <nc r="F11">
      <v>3148</v>
    </nc>
  </rcc>
  <rcc rId="482" sId="1" numFmtId="4">
    <oc r="G11">
      <v>1135</v>
    </oc>
    <nc r="G11">
      <v>1214</v>
    </nc>
  </rcc>
  <rcc rId="483" sId="1" numFmtId="4">
    <oc r="H11">
      <v>136</v>
    </oc>
    <nc r="H11">
      <v>32</v>
    </nc>
  </rcc>
  <rcc rId="484" sId="1" numFmtId="4">
    <oc r="F12">
      <v>6883</v>
    </oc>
    <nc r="F12">
      <v>6451</v>
    </nc>
  </rcc>
  <rcc rId="485" sId="1" numFmtId="4">
    <oc r="G12">
      <v>7226</v>
    </oc>
    <nc r="G12">
      <v>6791</v>
    </nc>
  </rcc>
  <rcc rId="486" sId="1" numFmtId="4">
    <oc r="H12">
      <v>1116</v>
    </oc>
    <nc r="H12">
      <v>696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3"/>
  <sheetViews>
    <sheetView tabSelected="1" topLeftCell="D1" zoomScale="125" workbookViewId="0">
      <selection activeCell="I12" sqref="I12:I14"/>
    </sheetView>
  </sheetViews>
  <sheetFormatPr defaultRowHeight="13.2" x14ac:dyDescent="0.25"/>
  <cols>
    <col min="1" max="1" width="15.109375" customWidth="1"/>
    <col min="2" max="2" width="10.33203125" customWidth="1"/>
    <col min="3" max="3" width="9" customWidth="1"/>
    <col min="4" max="4" width="8.33203125" customWidth="1"/>
    <col min="5" max="5" width="9.44140625" customWidth="1"/>
    <col min="6" max="6" width="8.33203125" customWidth="1"/>
    <col min="7" max="7" width="9.33203125" customWidth="1"/>
    <col min="8" max="8" width="8.33203125" customWidth="1"/>
    <col min="9" max="9" width="8.44140625" customWidth="1"/>
  </cols>
  <sheetData>
    <row r="2" spans="1:25" ht="12.75" customHeight="1" x14ac:dyDescent="0.25">
      <c r="A2" s="53"/>
      <c r="B2" s="55" t="s">
        <v>0</v>
      </c>
      <c r="C2" s="55"/>
      <c r="D2" s="55"/>
      <c r="E2" s="55"/>
      <c r="F2" s="55" t="s">
        <v>1</v>
      </c>
      <c r="G2" s="55"/>
      <c r="H2" s="55"/>
      <c r="I2" s="55"/>
      <c r="J2" s="9"/>
      <c r="K2" s="9"/>
      <c r="L2" s="9"/>
      <c r="M2" s="9"/>
      <c r="N2" s="9"/>
      <c r="S2" s="45"/>
      <c r="T2" s="45"/>
      <c r="U2" s="45"/>
      <c r="V2" s="45"/>
      <c r="W2" s="45"/>
      <c r="X2" s="45"/>
      <c r="Y2" s="46"/>
    </row>
    <row r="3" spans="1:25" ht="12.75" customHeight="1" x14ac:dyDescent="0.25">
      <c r="A3" s="54"/>
      <c r="B3" s="15" t="s">
        <v>2</v>
      </c>
      <c r="C3" s="15" t="s">
        <v>3</v>
      </c>
      <c r="D3" s="15" t="s">
        <v>4</v>
      </c>
      <c r="E3" s="15" t="s">
        <v>2</v>
      </c>
      <c r="F3" s="15" t="s">
        <v>2</v>
      </c>
      <c r="G3" s="15" t="s">
        <v>3</v>
      </c>
      <c r="H3" s="15" t="s">
        <v>4</v>
      </c>
      <c r="I3" s="15" t="s">
        <v>2</v>
      </c>
      <c r="J3" s="9"/>
      <c r="K3" s="9"/>
      <c r="L3" s="9"/>
      <c r="M3" s="9"/>
      <c r="N3" s="9"/>
      <c r="S3" s="45"/>
      <c r="T3" s="45"/>
      <c r="U3" s="45"/>
      <c r="V3" s="45"/>
      <c r="W3" s="45"/>
      <c r="X3" s="45"/>
      <c r="Y3" s="46"/>
    </row>
    <row r="4" spans="1:25" ht="15.6" x14ac:dyDescent="0.25">
      <c r="A4" s="54"/>
      <c r="B4" s="55" t="s">
        <v>18</v>
      </c>
      <c r="C4" s="55"/>
      <c r="D4" s="55"/>
      <c r="E4" s="16" t="s">
        <v>5</v>
      </c>
      <c r="F4" s="55" t="s">
        <v>19</v>
      </c>
      <c r="G4" s="55"/>
      <c r="H4" s="55"/>
      <c r="I4" s="16" t="s">
        <v>5</v>
      </c>
      <c r="J4" s="9"/>
      <c r="K4" s="9"/>
      <c r="L4" s="9"/>
      <c r="M4" s="9"/>
      <c r="N4" s="17"/>
      <c r="O4" s="6"/>
      <c r="P4" s="6"/>
      <c r="Q4" s="6"/>
      <c r="S4" s="4"/>
      <c r="T4" s="6"/>
      <c r="U4" s="6"/>
      <c r="V4" s="6"/>
      <c r="W4" s="6"/>
      <c r="Y4" s="46"/>
    </row>
    <row r="5" spans="1:25" ht="14.1" customHeight="1" x14ac:dyDescent="0.25">
      <c r="A5" s="10" t="s">
        <v>13</v>
      </c>
      <c r="B5" s="28">
        <v>2377</v>
      </c>
      <c r="C5" s="28">
        <v>2262</v>
      </c>
      <c r="D5" s="28">
        <v>0</v>
      </c>
      <c r="E5" s="42">
        <f>B5/B16</f>
        <v>2.8086966796644217E-2</v>
      </c>
      <c r="F5" s="33">
        <v>1734</v>
      </c>
      <c r="G5" s="33">
        <v>1480</v>
      </c>
      <c r="H5" s="34">
        <v>0</v>
      </c>
      <c r="I5" s="43">
        <f>(F5/F16)</f>
        <v>4.147630779534528E-2</v>
      </c>
      <c r="J5" s="9"/>
      <c r="K5" s="9"/>
      <c r="L5" s="9"/>
      <c r="M5" s="19"/>
      <c r="N5" s="17"/>
      <c r="O5" s="6"/>
      <c r="P5" s="6"/>
      <c r="Q5" s="7"/>
      <c r="S5" s="4"/>
      <c r="T5" s="5"/>
      <c r="U5" s="5"/>
      <c r="V5" s="6"/>
      <c r="W5" s="7"/>
      <c r="Y5" s="46"/>
    </row>
    <row r="6" spans="1:25" ht="14.1" customHeight="1" x14ac:dyDescent="0.25">
      <c r="A6" s="10" t="s">
        <v>14</v>
      </c>
      <c r="B6" s="28">
        <v>40</v>
      </c>
      <c r="C6" s="28">
        <v>20</v>
      </c>
      <c r="D6" s="28">
        <v>40</v>
      </c>
      <c r="E6" s="29">
        <f>B6/B16</f>
        <v>4.7264563393595652E-4</v>
      </c>
      <c r="F6" s="44">
        <v>412</v>
      </c>
      <c r="G6" s="44">
        <v>196</v>
      </c>
      <c r="H6" s="44">
        <v>41</v>
      </c>
      <c r="I6" s="32">
        <f>(F6/F16)</f>
        <v>9.8548090032769629E-3</v>
      </c>
      <c r="J6" s="9"/>
      <c r="K6" s="9"/>
      <c r="L6" s="9"/>
      <c r="M6" s="19"/>
      <c r="N6" s="17"/>
      <c r="O6" s="5"/>
      <c r="P6" s="6"/>
      <c r="Q6" s="7"/>
      <c r="S6" s="4"/>
      <c r="T6" s="6"/>
      <c r="U6" s="5"/>
      <c r="V6" s="6"/>
      <c r="W6" s="7"/>
      <c r="Y6" s="46"/>
    </row>
    <row r="7" spans="1:25" ht="14.1" customHeight="1" x14ac:dyDescent="0.25">
      <c r="A7" s="10" t="s">
        <v>15</v>
      </c>
      <c r="B7" s="30">
        <v>73155</v>
      </c>
      <c r="C7" s="30">
        <v>71595</v>
      </c>
      <c r="D7" s="30">
        <v>48738</v>
      </c>
      <c r="E7" s="29">
        <f>B7/B16</f>
        <v>0.86440978376462252</v>
      </c>
      <c r="F7" s="33">
        <v>23976</v>
      </c>
      <c r="G7" s="33">
        <v>23831</v>
      </c>
      <c r="H7" s="33">
        <v>15990</v>
      </c>
      <c r="I7" s="32">
        <f>(F7/F16)</f>
        <v>0.57349247733633124</v>
      </c>
      <c r="J7" s="9"/>
      <c r="K7" s="9"/>
      <c r="L7" s="9"/>
      <c r="M7" s="19"/>
      <c r="N7" s="20"/>
      <c r="O7" s="5"/>
      <c r="P7" s="5"/>
      <c r="Q7" s="7"/>
      <c r="S7" s="4"/>
      <c r="T7" s="5"/>
      <c r="U7" s="5"/>
      <c r="V7" s="5"/>
      <c r="W7" s="7"/>
      <c r="Y7" s="46"/>
    </row>
    <row r="8" spans="1:25" ht="14.1" customHeight="1" x14ac:dyDescent="0.25">
      <c r="A8" s="10" t="s">
        <v>6</v>
      </c>
      <c r="B8" s="30">
        <v>4144</v>
      </c>
      <c r="C8" s="30">
        <v>1628</v>
      </c>
      <c r="D8" s="30">
        <v>1230</v>
      </c>
      <c r="E8" s="29">
        <f>B8/B16</f>
        <v>4.8966087675765095E-2</v>
      </c>
      <c r="F8" s="33">
        <v>1149</v>
      </c>
      <c r="G8" s="34">
        <v>432</v>
      </c>
      <c r="H8" s="34">
        <v>233</v>
      </c>
      <c r="I8" s="32">
        <f>(F8/F16)</f>
        <v>2.7483435788265124E-2</v>
      </c>
      <c r="J8" s="9"/>
      <c r="K8" s="9"/>
      <c r="L8" s="9"/>
      <c r="M8" s="19"/>
      <c r="N8" s="20"/>
      <c r="O8" s="5"/>
      <c r="P8" s="5"/>
      <c r="Q8" s="7"/>
      <c r="S8" s="4"/>
      <c r="T8" s="5"/>
      <c r="U8" s="6"/>
      <c r="V8" s="6"/>
      <c r="W8" s="7"/>
      <c r="Y8" s="46"/>
    </row>
    <row r="9" spans="1:25" s="24" customFormat="1" ht="14.1" customHeight="1" x14ac:dyDescent="0.25">
      <c r="A9" s="22" t="s">
        <v>7</v>
      </c>
      <c r="B9" s="11">
        <f t="shared" ref="B9:H9" si="0">SUM(B5:B8)</f>
        <v>79716</v>
      </c>
      <c r="C9" s="11">
        <f t="shared" si="0"/>
        <v>75505</v>
      </c>
      <c r="D9" s="11">
        <f t="shared" si="0"/>
        <v>50008</v>
      </c>
      <c r="E9" s="31">
        <f>B9/B16</f>
        <v>0.9419354838709677</v>
      </c>
      <c r="F9" s="35">
        <f t="shared" si="0"/>
        <v>27271</v>
      </c>
      <c r="G9" s="35">
        <f t="shared" si="0"/>
        <v>25939</v>
      </c>
      <c r="H9" s="35">
        <f t="shared" si="0"/>
        <v>16264</v>
      </c>
      <c r="I9" s="36">
        <f>(F9/F16)</f>
        <v>0.65230702992321865</v>
      </c>
      <c r="J9" s="23"/>
      <c r="K9" s="23"/>
      <c r="L9" s="23"/>
      <c r="M9" s="19"/>
      <c r="N9" s="20"/>
      <c r="O9" s="5"/>
      <c r="P9" s="5"/>
      <c r="Q9" s="7"/>
      <c r="S9" s="4"/>
      <c r="T9" s="5"/>
      <c r="U9" s="5"/>
      <c r="V9" s="5"/>
      <c r="W9" s="7"/>
      <c r="X9" s="25"/>
      <c r="Y9" s="46"/>
    </row>
    <row r="10" spans="1:25" ht="14.1" customHeight="1" x14ac:dyDescent="0.25">
      <c r="A10" s="10" t="s">
        <v>9</v>
      </c>
      <c r="B10" s="21">
        <v>0</v>
      </c>
      <c r="C10" s="21">
        <v>0</v>
      </c>
      <c r="D10" s="21">
        <v>0</v>
      </c>
      <c r="E10" s="29">
        <f>B10/B16</f>
        <v>0</v>
      </c>
      <c r="F10" s="37">
        <v>4937</v>
      </c>
      <c r="G10" s="37">
        <v>3118</v>
      </c>
      <c r="H10" s="37">
        <v>754</v>
      </c>
      <c r="I10" s="32">
        <f>(F10/F16)</f>
        <v>0.11809027196402516</v>
      </c>
      <c r="J10" s="9"/>
      <c r="K10" s="9"/>
      <c r="L10" s="9"/>
      <c r="M10" s="19"/>
      <c r="N10" s="20"/>
      <c r="O10" s="5"/>
      <c r="P10" s="6"/>
      <c r="Q10" s="7"/>
      <c r="S10" s="4"/>
      <c r="T10" s="5"/>
      <c r="U10" s="5"/>
      <c r="V10" s="5"/>
      <c r="W10" s="7"/>
      <c r="Y10" s="46"/>
    </row>
    <row r="11" spans="1:25" ht="14.1" customHeight="1" x14ac:dyDescent="0.25">
      <c r="A11" s="10" t="s">
        <v>10</v>
      </c>
      <c r="B11" s="30">
        <v>3360</v>
      </c>
      <c r="C11" s="28">
        <v>570</v>
      </c>
      <c r="D11" s="28">
        <v>740</v>
      </c>
      <c r="E11" s="29">
        <f>B11/B16</f>
        <v>3.9702233250620347E-2</v>
      </c>
      <c r="F11" s="38">
        <v>3148</v>
      </c>
      <c r="G11" s="38">
        <v>1214</v>
      </c>
      <c r="H11" s="38">
        <v>32</v>
      </c>
      <c r="I11" s="32">
        <f>(F11/F16)</f>
        <v>7.5298395005621063E-2</v>
      </c>
      <c r="J11" s="9"/>
      <c r="K11" s="9"/>
      <c r="L11" s="9"/>
      <c r="M11" s="19"/>
      <c r="N11" s="20"/>
      <c r="O11" s="5"/>
      <c r="P11" s="6"/>
      <c r="Q11" s="7"/>
      <c r="S11" s="4"/>
      <c r="T11" s="5"/>
      <c r="U11" s="5"/>
      <c r="V11" s="5"/>
      <c r="W11" s="7"/>
      <c r="Y11" s="46"/>
    </row>
    <row r="12" spans="1:25" ht="14.1" customHeight="1" x14ac:dyDescent="0.25">
      <c r="A12" s="12" t="s">
        <v>11</v>
      </c>
      <c r="B12" s="30">
        <v>1554</v>
      </c>
      <c r="C12" s="28">
        <v>606</v>
      </c>
      <c r="D12" s="28">
        <v>734</v>
      </c>
      <c r="E12" s="29">
        <f>B12/B16</f>
        <v>1.836228287841191E-2</v>
      </c>
      <c r="F12" s="47">
        <v>6451</v>
      </c>
      <c r="G12" s="47">
        <v>6791</v>
      </c>
      <c r="H12" s="47">
        <v>696</v>
      </c>
      <c r="I12" s="48">
        <f>F12/F16</f>
        <v>0.15430430310713517</v>
      </c>
      <c r="J12" s="9"/>
      <c r="K12" s="9"/>
      <c r="L12" s="9"/>
      <c r="M12" s="19"/>
      <c r="N12" s="20"/>
      <c r="O12" s="5"/>
      <c r="P12" s="6"/>
      <c r="Q12" s="7"/>
      <c r="S12" s="4"/>
      <c r="T12" s="5"/>
      <c r="U12" s="5"/>
      <c r="V12" s="5"/>
      <c r="W12" s="7"/>
      <c r="Y12" s="46"/>
    </row>
    <row r="13" spans="1:25" ht="14.1" customHeight="1" x14ac:dyDescent="0.25">
      <c r="A13" s="12" t="s">
        <v>17</v>
      </c>
      <c r="B13" s="18">
        <v>0</v>
      </c>
      <c r="C13" s="18">
        <v>0</v>
      </c>
      <c r="D13" s="18">
        <v>0</v>
      </c>
      <c r="E13" s="29">
        <f>B13/B16</f>
        <v>0</v>
      </c>
      <c r="F13" s="47"/>
      <c r="G13" s="47"/>
      <c r="H13" s="47"/>
      <c r="I13" s="48"/>
      <c r="J13" s="9"/>
      <c r="K13" s="9"/>
      <c r="L13" s="9"/>
      <c r="M13" s="19"/>
      <c r="N13" s="20"/>
      <c r="O13" s="5"/>
      <c r="P13" s="6"/>
      <c r="Q13" s="7"/>
      <c r="S13" s="4"/>
      <c r="T13" s="5"/>
      <c r="U13" s="5"/>
      <c r="V13" s="5"/>
      <c r="W13" s="7"/>
      <c r="Y13" s="46"/>
    </row>
    <row r="14" spans="1:25" ht="14.1" customHeight="1" x14ac:dyDescent="0.25">
      <c r="A14" s="10" t="s">
        <v>12</v>
      </c>
      <c r="B14" s="21">
        <v>0</v>
      </c>
      <c r="C14" s="21">
        <v>0</v>
      </c>
      <c r="D14" s="21">
        <v>0</v>
      </c>
      <c r="E14" s="29">
        <f>B14/B16</f>
        <v>0</v>
      </c>
      <c r="F14" s="47"/>
      <c r="G14" s="47"/>
      <c r="H14" s="47"/>
      <c r="I14" s="48"/>
      <c r="J14" s="9"/>
      <c r="K14" s="9"/>
      <c r="L14" s="9"/>
      <c r="M14" s="19"/>
      <c r="N14" s="17"/>
      <c r="O14" s="5"/>
      <c r="P14" s="6"/>
      <c r="Q14" s="7"/>
      <c r="S14" s="4"/>
      <c r="T14" s="5"/>
      <c r="U14" s="5"/>
      <c r="V14" s="5"/>
      <c r="W14" s="7"/>
      <c r="Y14" s="46"/>
    </row>
    <row r="15" spans="1:25" s="3" customFormat="1" ht="14.1" customHeight="1" x14ac:dyDescent="0.25">
      <c r="A15" s="14" t="s">
        <v>8</v>
      </c>
      <c r="B15" s="13">
        <f t="shared" ref="B15:I15" si="1">SUM(B10:B14)</f>
        <v>4914</v>
      </c>
      <c r="C15" s="13">
        <f t="shared" si="1"/>
        <v>1176</v>
      </c>
      <c r="D15" s="13">
        <f t="shared" si="1"/>
        <v>1474</v>
      </c>
      <c r="E15" s="31">
        <f>B15/B16</f>
        <v>5.8064516129032261E-2</v>
      </c>
      <c r="F15" s="39">
        <f t="shared" si="1"/>
        <v>14536</v>
      </c>
      <c r="G15" s="39">
        <f t="shared" si="1"/>
        <v>11123</v>
      </c>
      <c r="H15" s="39">
        <f t="shared" si="1"/>
        <v>1482</v>
      </c>
      <c r="I15" s="40">
        <f t="shared" si="1"/>
        <v>0.3476929700767814</v>
      </c>
      <c r="J15" s="2"/>
      <c r="K15" s="2"/>
      <c r="L15" s="2"/>
      <c r="M15" s="19"/>
      <c r="N15" s="20"/>
      <c r="O15" s="5"/>
      <c r="P15" s="6"/>
      <c r="Q15" s="7"/>
      <c r="S15" s="4"/>
      <c r="T15" s="5"/>
      <c r="U15" s="5"/>
      <c r="V15" s="5"/>
      <c r="W15" s="7"/>
      <c r="X15"/>
      <c r="Y15" s="46"/>
    </row>
    <row r="16" spans="1:25" s="2" customFormat="1" ht="14.1" customHeight="1" x14ac:dyDescent="0.25">
      <c r="A16" s="14" t="s">
        <v>16</v>
      </c>
      <c r="B16" s="13">
        <f>SUM(B9,B15)</f>
        <v>84630</v>
      </c>
      <c r="C16" s="13">
        <f>SUM(C9,C15)</f>
        <v>76681</v>
      </c>
      <c r="D16" s="13">
        <f>SUM(D9,D15)</f>
        <v>51482</v>
      </c>
      <c r="E16" s="31">
        <f>B16/B16</f>
        <v>1</v>
      </c>
      <c r="F16" s="39">
        <f>F9+F15</f>
        <v>41807</v>
      </c>
      <c r="G16" s="39">
        <f>G9+G15</f>
        <v>37062</v>
      </c>
      <c r="H16" s="39">
        <f>H9+H15</f>
        <v>17746</v>
      </c>
      <c r="I16" s="41">
        <f>I9+I15</f>
        <v>1</v>
      </c>
      <c r="M16" s="19"/>
      <c r="N16" s="20"/>
      <c r="O16" s="5"/>
      <c r="P16" s="5"/>
      <c r="Q16" s="8"/>
      <c r="S16" s="4"/>
      <c r="T16" s="5"/>
      <c r="U16" s="5"/>
      <c r="V16" s="5"/>
      <c r="W16" s="8"/>
      <c r="X16"/>
      <c r="Y16" s="46"/>
    </row>
    <row r="17" spans="1:14" ht="39.75" customHeight="1" x14ac:dyDescent="0.25">
      <c r="A17" s="50"/>
      <c r="B17" s="51"/>
      <c r="C17" s="51"/>
      <c r="D17" s="51"/>
      <c r="E17" s="51"/>
      <c r="F17" s="51"/>
      <c r="G17" s="51"/>
      <c r="H17" s="51"/>
      <c r="I17" s="51"/>
      <c r="J17" s="9"/>
      <c r="K17" s="9"/>
      <c r="L17" s="9"/>
      <c r="M17" s="9"/>
      <c r="N17" s="9"/>
    </row>
    <row r="18" spans="1:14" ht="60.75" customHeight="1" x14ac:dyDescent="0.25">
      <c r="A18" s="52"/>
      <c r="B18" s="51"/>
      <c r="C18" s="51"/>
      <c r="D18" s="51"/>
      <c r="E18" s="51"/>
      <c r="F18" s="51"/>
      <c r="G18" s="51"/>
      <c r="H18" s="51"/>
      <c r="I18" s="51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2" spans="1:14" x14ac:dyDescent="0.25">
      <c r="A22" s="49"/>
      <c r="B22" s="49"/>
      <c r="C22" s="49"/>
      <c r="D22" s="49"/>
      <c r="E22" s="49"/>
      <c r="F22" s="49"/>
      <c r="G22" s="49"/>
      <c r="H22" s="49"/>
      <c r="I22" s="1"/>
    </row>
    <row r="24" spans="1:14" x14ac:dyDescent="0.25">
      <c r="B24" s="1"/>
      <c r="C24" s="1"/>
    </row>
    <row r="25" spans="1:14" x14ac:dyDescent="0.25">
      <c r="B25" s="1"/>
      <c r="C25" s="1"/>
      <c r="G25" s="1"/>
    </row>
    <row r="26" spans="1:14" x14ac:dyDescent="0.25">
      <c r="B26" s="1"/>
      <c r="C26" s="1"/>
      <c r="D26" s="1"/>
      <c r="F26" s="1"/>
      <c r="G26" s="1"/>
      <c r="H26" s="1"/>
    </row>
    <row r="27" spans="1:14" x14ac:dyDescent="0.25">
      <c r="B27" s="1"/>
      <c r="F27" s="1"/>
      <c r="G27" s="1"/>
      <c r="H27" s="1"/>
    </row>
    <row r="28" spans="1:14" x14ac:dyDescent="0.25">
      <c r="B28" s="1"/>
      <c r="C28" s="1"/>
      <c r="D28" s="1"/>
      <c r="F28" s="1"/>
      <c r="G28" s="1"/>
      <c r="H28" s="1"/>
    </row>
    <row r="29" spans="1:14" x14ac:dyDescent="0.25">
      <c r="B29" s="1"/>
      <c r="C29" s="1"/>
      <c r="D29" s="1"/>
      <c r="F29" s="1"/>
      <c r="G29" s="1"/>
    </row>
    <row r="30" spans="1:14" x14ac:dyDescent="0.25">
      <c r="B30" s="1"/>
      <c r="C30" s="1"/>
      <c r="F30" s="1"/>
      <c r="G30" s="1"/>
    </row>
    <row r="31" spans="1:14" x14ac:dyDescent="0.25">
      <c r="B31" s="1"/>
      <c r="C31" s="1"/>
      <c r="D31" s="1"/>
      <c r="G31" s="1"/>
    </row>
    <row r="32" spans="1:14" x14ac:dyDescent="0.25">
      <c r="B32" s="1"/>
      <c r="C32" s="1"/>
      <c r="D32" s="1"/>
      <c r="F32" s="1"/>
      <c r="G32" s="1"/>
    </row>
    <row r="33" spans="2:8" x14ac:dyDescent="0.25">
      <c r="B33" s="1"/>
      <c r="C33" s="1"/>
      <c r="D33" s="1"/>
      <c r="F33" s="1"/>
      <c r="G33" s="1"/>
      <c r="H33" s="1"/>
    </row>
  </sheetData>
  <customSheetViews>
    <customSheetView guid="{AB8F6BAB-8C46-489B-8DDA-B2FF049FD6B6}" scale="125">
      <selection activeCell="K14" sqref="K14"/>
      <pageMargins left="0.75" right="0.75" top="1" bottom="1" header="0.5" footer="0.5"/>
      <pageSetup paperSize="9" orientation="portrait" horizontalDpi="200" verticalDpi="200" r:id="rId1"/>
      <headerFooter alignWithMargins="0"/>
    </customSheetView>
    <customSheetView guid="{3F6FFAAE-8AB6-4061-8F38-178CF0644C45}" scale="125">
      <selection sqref="A1:I18"/>
      <pageMargins left="0.75" right="0.75" top="1" bottom="1" header="0.5" footer="0.5"/>
      <pageSetup paperSize="9" orientation="portrait" horizontalDpi="200" verticalDpi="200" r:id="rId2"/>
      <headerFooter alignWithMargins="0"/>
    </customSheetView>
    <customSheetView guid="{7E4078A5-BE48-4401-8477-AADA028E686C}" scale="125">
      <selection activeCell="M6" sqref="M6"/>
      <pageMargins left="0.75" right="0.75" top="1" bottom="1" header="0.5" footer="0.5"/>
      <pageSetup paperSize="9" orientation="portrait" horizontalDpi="200" verticalDpi="200" r:id="rId3"/>
      <headerFooter alignWithMargins="0"/>
    </customSheetView>
    <customSheetView guid="{DA9BD5B4-9BDD-4BFF-A4AE-BF5C30EF5278}" scale="125">
      <selection activeCell="A17" sqref="A17:I17"/>
      <pageMargins left="0.75" right="0.75" top="1" bottom="1" header="0.5" footer="0.5"/>
      <pageSetup paperSize="9" orientation="portrait" horizontalDpi="200" verticalDpi="200" r:id="rId4"/>
      <headerFooter alignWithMargins="0"/>
    </customSheetView>
  </customSheetViews>
  <mergeCells count="16">
    <mergeCell ref="A22:D22"/>
    <mergeCell ref="E22:H22"/>
    <mergeCell ref="A17:I17"/>
    <mergeCell ref="A18:I18"/>
    <mergeCell ref="A2:A4"/>
    <mergeCell ref="B2:E2"/>
    <mergeCell ref="F2:I2"/>
    <mergeCell ref="B4:D4"/>
    <mergeCell ref="F4:H4"/>
    <mergeCell ref="S2:X2"/>
    <mergeCell ref="S3:X3"/>
    <mergeCell ref="Y2:Y16"/>
    <mergeCell ref="F12:F14"/>
    <mergeCell ref="G12:G14"/>
    <mergeCell ref="H12:H14"/>
    <mergeCell ref="I12:I14"/>
  </mergeCells>
  <phoneticPr fontId="0" type="noConversion"/>
  <pageMargins left="0.75" right="0.75" top="1" bottom="1" header="0.5" footer="0.5"/>
  <pageSetup paperSize="9" orientation="portrait" horizontalDpi="200" verticalDpi="2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A4" sqref="A4"/>
    </sheetView>
  </sheetViews>
  <sheetFormatPr defaultRowHeight="13.2" x14ac:dyDescent="0.25"/>
  <cols>
    <col min="1" max="1" width="88" customWidth="1"/>
  </cols>
  <sheetData>
    <row r="1" spans="1:14" ht="35.25" customHeight="1" x14ac:dyDescent="0.25">
      <c r="A1" s="56" t="s">
        <v>21</v>
      </c>
      <c r="B1" s="57"/>
      <c r="C1" s="57"/>
      <c r="D1" s="57"/>
      <c r="E1" s="57"/>
      <c r="F1" s="57"/>
      <c r="G1" s="57"/>
      <c r="H1" s="57"/>
      <c r="I1" s="57"/>
      <c r="J1" s="9"/>
      <c r="K1" s="9"/>
      <c r="L1" s="9"/>
      <c r="M1" s="9"/>
      <c r="N1" s="9"/>
    </row>
    <row r="2" spans="1:14" ht="39.75" customHeight="1" x14ac:dyDescent="0.25">
      <c r="A2" s="26" t="s">
        <v>20</v>
      </c>
      <c r="J2" s="9"/>
      <c r="K2" s="9"/>
      <c r="L2" s="9"/>
      <c r="M2" s="9"/>
      <c r="N2" s="9"/>
    </row>
    <row r="3" spans="1:14" ht="60.75" customHeight="1" x14ac:dyDescent="0.25">
      <c r="A3" s="27" t="s">
        <v>22</v>
      </c>
      <c r="J3" s="9"/>
      <c r="K3" s="9"/>
      <c r="L3" s="9"/>
      <c r="M3" s="9"/>
      <c r="N3" s="9"/>
    </row>
  </sheetData>
  <customSheetViews>
    <customSheetView guid="{AB8F6BAB-8C46-489B-8DDA-B2FF049FD6B6}">
      <selection activeCell="A10" sqref="A10"/>
      <pageMargins left="0.75" right="0.75" top="1" bottom="1" header="0.5" footer="0.5"/>
      <headerFooter alignWithMargins="0"/>
    </customSheetView>
    <customSheetView guid="{3F6FFAAE-8AB6-4061-8F38-178CF0644C45}">
      <pageMargins left="0.75" right="0.75" top="1" bottom="1" header="0.5" footer="0.5"/>
      <headerFooter alignWithMargins="0"/>
    </customSheetView>
    <customSheetView guid="{7E4078A5-BE48-4401-8477-AADA028E686C}">
      <selection activeCell="A5" sqref="A5"/>
      <pageMargins left="0.75" right="0.75" top="1" bottom="1" header="0.5" footer="0.5"/>
      <headerFooter alignWithMargins="0"/>
    </customSheetView>
    <customSheetView guid="{DA9BD5B4-9BDD-4BFF-A4AE-BF5C30EF5278}">
      <selection activeCell="A2" sqref="A2"/>
      <pageMargins left="0.75" right="0.75" top="1" bottom="1" header="0.5" footer="0.5"/>
      <headerFooter alignWithMargins="0"/>
    </customSheetView>
  </customSheetViews>
  <mergeCells count="1">
    <mergeCell ref="A1:I1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customSheetViews>
    <customSheetView guid="{AB8F6BAB-8C46-489B-8DDA-B2FF049FD6B6}">
      <pageMargins left="0.75" right="0.75" top="1" bottom="1" header="0.5" footer="0.5"/>
      <headerFooter alignWithMargins="0"/>
    </customSheetView>
    <customSheetView guid="{3F6FFAAE-8AB6-4061-8F38-178CF0644C45}">
      <pageMargins left="0.75" right="0.75" top="1" bottom="1" header="0.5" footer="0.5"/>
      <headerFooter alignWithMargins="0"/>
    </customSheetView>
    <customSheetView guid="{7E4078A5-BE48-4401-8477-AADA028E686C}" state="hidden">
      <pageMargins left="0.75" right="0.75" top="1" bottom="1" header="0.5" footer="0.5"/>
      <headerFooter alignWithMargins="0"/>
    </customSheetView>
    <customSheetView guid="{DA9BD5B4-9BDD-4BFF-A4AE-BF5C30EF5278}" state="hidden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tabella 6</vt:lpstr>
      <vt:lpstr>metadati</vt:lpstr>
      <vt:lpstr>Foglio3</vt:lpstr>
    </vt:vector>
  </TitlesOfParts>
  <Company>apat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fiorenzo fumanti</dc:creator>
  <cp:lastModifiedBy>Fiorenzo Fumanti</cp:lastModifiedBy>
  <dcterms:created xsi:type="dcterms:W3CDTF">2010-04-07T07:56:16Z</dcterms:created>
  <dcterms:modified xsi:type="dcterms:W3CDTF">2024-12-12T13:02:28Z</dcterms:modified>
</cp:coreProperties>
</file>