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esktop/Indicatori_PON_2023_I_tranche_REVGOV/07_RIFIUTO UMIDO EVITABILE URBANO/"/>
    </mc:Choice>
  </mc:AlternateContent>
  <xr:revisionPtr revIDLastSave="19" documentId="8_{EC48CFB4-AAC7-46AD-814D-FD641AED5BDE}" xr6:coauthVersionLast="47" xr6:coauthVersionMax="47" xr10:uidLastSave="{FD2ECA6D-AF30-4AE9-9CD5-309D8B791AA6}"/>
  <bookViews>
    <workbookView xWindow="3510" yWindow="3510" windowWidth="21600" windowHeight="11385" xr2:uid="{BB1E21DF-091F-45C1-8638-40E7E71C5A56}"/>
  </bookViews>
  <sheets>
    <sheet name="08_rifiuto evitabile regionale " sheetId="2" r:id="rId1"/>
    <sheet name="Legend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E45" i="2"/>
  <c r="D45" i="2"/>
  <c r="C45" i="2"/>
  <c r="B45" i="2"/>
  <c r="F44" i="2"/>
  <c r="E44" i="2"/>
  <c r="D44" i="2"/>
  <c r="C44" i="2"/>
  <c r="B44" i="2"/>
  <c r="F43" i="2"/>
  <c r="E43" i="2"/>
  <c r="D43" i="2"/>
  <c r="C43" i="2"/>
  <c r="B43" i="2"/>
  <c r="F41" i="2"/>
  <c r="E41" i="2"/>
  <c r="D41" i="2"/>
  <c r="C41" i="2"/>
  <c r="B41" i="2"/>
  <c r="F40" i="2"/>
  <c r="E40" i="2"/>
  <c r="D40" i="2"/>
  <c r="C40" i="2"/>
  <c r="B40" i="2"/>
  <c r="F39" i="2"/>
  <c r="E39" i="2"/>
  <c r="D39" i="2"/>
  <c r="C39" i="2"/>
  <c r="B39" i="2"/>
  <c r="F37" i="2"/>
  <c r="E37" i="2"/>
  <c r="D37" i="2"/>
  <c r="C37" i="2"/>
  <c r="B37" i="2"/>
  <c r="F36" i="2"/>
  <c r="E36" i="2"/>
  <c r="D36" i="2"/>
  <c r="C36" i="2"/>
  <c r="B36" i="2"/>
  <c r="F33" i="2"/>
  <c r="E33" i="2"/>
  <c r="D33" i="2"/>
  <c r="C33" i="2"/>
  <c r="B33" i="2"/>
  <c r="F32" i="2"/>
  <c r="E32" i="2"/>
  <c r="D32" i="2"/>
  <c r="C32" i="2"/>
  <c r="B32" i="2"/>
  <c r="F31" i="2"/>
  <c r="E31" i="2"/>
  <c r="D31" i="2"/>
  <c r="C31" i="2"/>
  <c r="B31" i="2"/>
  <c r="F30" i="2"/>
  <c r="E30" i="2"/>
  <c r="D30" i="2"/>
  <c r="C30" i="2"/>
  <c r="B30" i="2"/>
  <c r="F29" i="2"/>
  <c r="E29" i="2"/>
  <c r="D29" i="2"/>
  <c r="C29" i="2"/>
  <c r="B29" i="2"/>
  <c r="E35" i="2" l="1"/>
  <c r="C35" i="2"/>
  <c r="B35" i="2"/>
  <c r="F34" i="2"/>
  <c r="C34" i="2"/>
  <c r="E34" i="2"/>
  <c r="B34" i="2"/>
  <c r="F35" i="2"/>
  <c r="D34" i="2"/>
  <c r="D35" i="2"/>
</calcChain>
</file>

<file path=xl/sharedStrings.xml><?xml version="1.0" encoding="utf-8"?>
<sst xmlns="http://schemas.openxmlformats.org/spreadsheetml/2006/main" count="77" uniqueCount="72">
  <si>
    <t>Rifiuti</t>
  </si>
  <si>
    <t>Territorio:REGIONALE</t>
  </si>
  <si>
    <r>
      <rPr>
        <b/>
        <i/>
        <sz val="12"/>
        <color rgb="FF000000"/>
        <rFont val="Calibri"/>
        <family val="2"/>
        <scheme val="minor"/>
      </rPr>
      <t>Nome indicatore:</t>
    </r>
    <r>
      <rPr>
        <b/>
        <sz val="12"/>
        <color rgb="FF000000"/>
        <rFont val="Calibri"/>
        <family val="2"/>
        <scheme val="minor"/>
      </rPr>
      <t xml:space="preserve"> RIFIUTO UMIDO EVITABILE URBANO</t>
    </r>
  </si>
  <si>
    <t>Regione</t>
  </si>
  <si>
    <t xml:space="preserve">Piemonte </t>
  </si>
  <si>
    <t>Valle d'Aosta</t>
  </si>
  <si>
    <t xml:space="preserve">Lombardia </t>
  </si>
  <si>
    <t xml:space="preserve">Trentino-Alto Adige </t>
  </si>
  <si>
    <t xml:space="preserve">Veneto </t>
  </si>
  <si>
    <t>Friuli-Venezia Giulia</t>
  </si>
  <si>
    <t xml:space="preserve">Liguria </t>
  </si>
  <si>
    <t xml:space="preserve">Emilia-Romagna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</si>
  <si>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</si>
  <si>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</si>
  <si>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</si>
  <si>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</si>
  <si>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</si>
  <si>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</si>
  <si>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</si>
  <si>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 xml:space="preserve">Puglia </t>
  </si>
  <si>
    <t xml:space="preserve">Basilicata </t>
  </si>
  <si>
    <t>Calabria</t>
  </si>
  <si>
    <t>Sicilia</t>
  </si>
  <si>
    <t xml:space="preserve">Sardegna </t>
  </si>
  <si>
    <t>Italia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</si>
  <si>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</si>
  <si>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</si>
  <si>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</si>
  <si>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</si>
  <si>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</si>
  <si>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</si>
  <si>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</si>
  <si>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</si>
  <si>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</si>
  <si>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</si>
  <si>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</si>
  <si>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</si>
  <si>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>Ciclo di programmazione F. S. 2021-27</t>
  </si>
  <si>
    <t>Fonte: ISPRA</t>
  </si>
  <si>
    <t>Metadati:</t>
  </si>
  <si>
    <t>https://annuario.isprambiente.it/pon/basic/53</t>
  </si>
  <si>
    <t>Legenda delle ripartizioni e degli aggregati territoriali</t>
  </si>
  <si>
    <r>
      <t xml:space="preserve">  - 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Emilia-Romagna)</t>
    </r>
  </si>
  <si>
    <r>
      <t xml:space="preserve">  - Nord-ovest
</t>
    </r>
    <r>
      <rPr>
        <sz val="10"/>
        <color indexed="8"/>
        <rFont val="Tahoma"/>
        <family val="2"/>
      </rPr>
      <t>(Piemonte, Valle d'Aosta/Vallée d'Aoste, Lombardia, Liguria)</t>
    </r>
  </si>
  <si>
    <r>
      <t xml:space="preserve">  - Nord-est
</t>
    </r>
    <r>
      <rPr>
        <sz val="10"/>
        <color indexed="8"/>
        <rFont val="Tahoma"/>
        <family val="2"/>
      </rPr>
      <t>(Trentino-Alto Adige/Südtirol, Veneto, Friuli-Venezia Giulia, Emilia-Romagna)</t>
    </r>
  </si>
  <si>
    <r>
      <t xml:space="preserve">  - Centro
</t>
    </r>
    <r>
      <rPr>
        <sz val="10"/>
        <color indexed="8"/>
        <rFont val="Tahoma"/>
        <family val="2"/>
      </rPr>
      <t>(Toscana, Umbria, Marche, Lazio)</t>
    </r>
  </si>
  <si>
    <r>
      <t xml:space="preserve">  - Centro-Nord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</si>
  <si>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Mezzogiorno
</t>
    </r>
    <r>
      <rPr>
        <sz val="10"/>
        <color indexed="8"/>
        <rFont val="Tahoma"/>
        <family val="2"/>
      </rPr>
      <t>(Abruzzo, Molise, Campania, Puglia, Basilicata, Calabria, Sicilia, Sardegna)</t>
    </r>
  </si>
  <si>
    <r>
      <t xml:space="preserve">  - Sud
</t>
    </r>
    <r>
      <rPr>
        <sz val="10"/>
        <color indexed="8"/>
        <rFont val="Tahoma"/>
        <family val="2"/>
      </rPr>
      <t>(Abruzzo, Molise, Campania, Puglia, Basilicata, Calabria)</t>
    </r>
  </si>
  <si>
    <r>
      <t xml:space="preserve">  - Isole
</t>
    </r>
    <r>
      <rPr>
        <sz val="10"/>
        <color indexed="8"/>
        <rFont val="Tahoma"/>
        <family val="2"/>
      </rPr>
      <t>(Sicilia, Sardegna)</t>
    </r>
  </si>
  <si>
    <r>
      <t xml:space="preserve">  - Regioni più sviluppate
</t>
    </r>
    <r>
      <rPr>
        <sz val="10"/>
        <rFont val="Tahoma"/>
        <family val="2"/>
      </rPr>
      <t xml:space="preserve">(Piemonte, Valle d'Aosta/Vallée d'Aoste, Lombardia, Trentino-Alto Adige/Südtirol, Veneto, Friuli-Venezia Giulia, Liguria, Emilia-Romagna, Toscana, Lazio) </t>
    </r>
  </si>
  <si>
    <r>
      <t xml:space="preserve">  - Regioni in transizione
</t>
    </r>
    <r>
      <rPr>
        <sz val="10"/>
        <rFont val="Tahoma"/>
        <family val="2"/>
      </rPr>
      <t>(Marche, Umbria, Abruzzo)</t>
    </r>
  </si>
  <si>
    <r>
      <t xml:space="preserve">  - Regioni meno sviluppate
</t>
    </r>
    <r>
      <rPr>
        <sz val="10"/>
        <rFont val="Tahoma"/>
        <family val="2"/>
      </rPr>
      <t>(Molise, Campania, Puglia, Basilicata, Calabria, Sicilia, Sardegna)</t>
    </r>
  </si>
  <si>
    <r>
      <t xml:space="preserve">  - Regioni più sviluppate
</t>
    </r>
    <r>
      <rPr>
        <sz val="10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</si>
  <si>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Regioni in transizione
</t>
    </r>
    <r>
      <rPr>
        <sz val="10"/>
        <rFont val="Tahoma"/>
        <family val="2"/>
      </rPr>
      <t>(Abruzzo, Molise, Sardegna)</t>
    </r>
  </si>
  <si>
    <r>
      <t xml:space="preserve">  - Regioni meno sviluppate
</t>
    </r>
    <r>
      <rPr>
        <sz val="10"/>
        <rFont val="Tahoma"/>
        <family val="2"/>
      </rPr>
      <t>(Campania, Puglia, Basilicata, Calabria, Sicilia)</t>
    </r>
  </si>
  <si>
    <t>Legenda Colori :</t>
  </si>
  <si>
    <t xml:space="preserve"> - Colore linguetta foglio di lavoro</t>
  </si>
  <si>
    <t xml:space="preserve"> Indicatore che fa parte delle tavole di osservazione del QSN</t>
  </si>
  <si>
    <t xml:space="preserve"> Indicatore il cui grafico è presente sul portale Opencoesione: http://www.opencoesione.gov.it/dati-istat-di-contesto/</t>
  </si>
  <si>
    <t xml:space="preserve"> L'indicatore fa parte del set di indicatori dell'Accordo di Partenariato 2014-2020</t>
  </si>
  <si>
    <t xml:space="preserve"> - Colore titolo indicatore (FONTE)</t>
  </si>
  <si>
    <t xml:space="preserve"> Istat</t>
  </si>
  <si>
    <t xml:space="preserve"> Altri enti Sistan</t>
  </si>
  <si>
    <t xml:space="preserve"> Banca d'Italia e UIC</t>
  </si>
  <si>
    <t xml:space="preserve"> Enti non Sistan</t>
  </si>
  <si>
    <t>Caratteri(Convenzionali):</t>
  </si>
  <si>
    <t xml:space="preserve"> Linea ( - )     quando il fenomeno non esiste oppure quando il fenomeno esiste e viene rilevato, ma i casi non si sono verificati.</t>
  </si>
  <si>
    <t xml:space="preserve"> Quattro puntini ( .... )     quando il fenomeno esiste, ma i dati non si conoscono per qualsiasi ragione.</t>
  </si>
  <si>
    <t>Nome tabella: Stima del rifiuto evitabile urbano per regione (2017-2021)</t>
  </si>
  <si>
    <t>Nota: il rifiuto evitabile urbano è stimato come il 30% della frazione umida totale nel rifiuto urbano</t>
  </si>
  <si>
    <t>tonnellate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</si>
</sst>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Tahoma"/>
      <family val="2"/>
    </font>
    <font>
      <b/>
      <sz val="10"/>
      <color theme="3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A500"/>
      <name val="Calibri"/>
      <family val="2"/>
      <scheme val="minor"/>
    </font>
    <font>
      <b/>
      <sz val="11"/>
      <color rgb="FFEE82E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A52A2A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0" fontId="1" fillId="0" borderId="0"/>
  </cellStyleXfs>
  <cellXfs count="49">
    <xf numFmtId="0" fontId="0" fillId="0" borderId="0" xfId="0"/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2" xfId="3" applyFont="1" applyBorder="1" applyAlignment="1">
      <alignment wrapText="1"/>
    </xf>
    <xf numFmtId="164" fontId="9" fillId="0" borderId="2" xfId="1" applyNumberFormat="1" applyFont="1" applyBorder="1"/>
    <xf numFmtId="0" fontId="11" fillId="0" borderId="2" xfId="3" applyFont="1" applyBorder="1" applyAlignment="1">
      <alignment wrapText="1"/>
    </xf>
    <xf numFmtId="164" fontId="12" fillId="0" borderId="2" xfId="0" applyNumberFormat="1" applyFont="1" applyBorder="1"/>
    <xf numFmtId="0" fontId="13" fillId="0" borderId="2" xfId="0" applyFont="1" applyBorder="1"/>
    <xf numFmtId="0" fontId="14" fillId="0" borderId="2" xfId="0" applyFont="1" applyBorder="1"/>
    <xf numFmtId="0" fontId="15" fillId="0" borderId="0" xfId="0" applyFont="1"/>
    <xf numFmtId="0" fontId="14" fillId="0" borderId="0" xfId="0" applyFont="1"/>
    <xf numFmtId="0" fontId="3" fillId="0" borderId="0" xfId="2"/>
    <xf numFmtId="0" fontId="16" fillId="3" borderId="0" xfId="4" applyFont="1" applyFill="1"/>
    <xf numFmtId="0" fontId="17" fillId="3" borderId="0" xfId="4" applyFont="1" applyFill="1"/>
    <xf numFmtId="0" fontId="18" fillId="3" borderId="0" xfId="4" applyFont="1" applyFill="1" applyAlignment="1">
      <alignment horizontal="left" vertical="center" wrapText="1"/>
    </xf>
    <xf numFmtId="0" fontId="17" fillId="3" borderId="0" xfId="4" applyFont="1" applyFill="1" applyAlignment="1">
      <alignment horizontal="left" vertical="center" wrapText="1"/>
    </xf>
    <xf numFmtId="0" fontId="21" fillId="3" borderId="0" xfId="4" applyFont="1" applyFill="1"/>
    <xf numFmtId="0" fontId="22" fillId="0" borderId="0" xfId="0" applyFont="1"/>
    <xf numFmtId="0" fontId="23" fillId="3" borderId="0" xfId="4" applyFont="1" applyFill="1"/>
    <xf numFmtId="0" fontId="2" fillId="3" borderId="0" xfId="4" applyFont="1" applyFill="1"/>
    <xf numFmtId="0" fontId="17" fillId="4" borderId="0" xfId="4" applyFont="1" applyFill="1"/>
    <xf numFmtId="0" fontId="24" fillId="3" borderId="0" xfId="4" applyFont="1" applyFill="1"/>
    <xf numFmtId="0" fontId="17" fillId="5" borderId="0" xfId="4" applyFont="1" applyFill="1"/>
    <xf numFmtId="0" fontId="25" fillId="3" borderId="0" xfId="4" applyFont="1" applyFill="1"/>
    <xf numFmtId="0" fontId="17" fillId="6" borderId="0" xfId="4" applyFont="1" applyFill="1"/>
    <xf numFmtId="0" fontId="26" fillId="3" borderId="0" xfId="4" applyFont="1" applyFill="1"/>
    <xf numFmtId="0" fontId="17" fillId="7" borderId="0" xfId="4" applyFont="1" applyFill="1"/>
    <xf numFmtId="0" fontId="27" fillId="3" borderId="0" xfId="4" applyFont="1" applyFill="1"/>
    <xf numFmtId="0" fontId="17" fillId="8" borderId="0" xfId="4" applyFont="1" applyFill="1"/>
    <xf numFmtId="0" fontId="28" fillId="3" borderId="0" xfId="4" applyFont="1" applyFill="1"/>
    <xf numFmtId="0" fontId="17" fillId="9" borderId="0" xfId="4" applyFont="1" applyFill="1"/>
    <xf numFmtId="0" fontId="29" fillId="3" borderId="0" xfId="4" applyFont="1" applyFill="1"/>
    <xf numFmtId="0" fontId="17" fillId="10" borderId="0" xfId="4" applyFont="1" applyFill="1"/>
    <xf numFmtId="0" fontId="30" fillId="3" borderId="0" xfId="4" applyFont="1" applyFill="1"/>
    <xf numFmtId="0" fontId="11" fillId="0" borderId="2" xfId="1" applyNumberFormat="1" applyFont="1" applyFill="1" applyBorder="1" applyAlignment="1">
      <alignment horizontal="center" wrapText="1"/>
    </xf>
    <xf numFmtId="3" fontId="13" fillId="0" borderId="2" xfId="0" applyNumberFormat="1" applyFont="1" applyBorder="1"/>
    <xf numFmtId="3" fontId="13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11" fillId="0" borderId="4" xfId="1" applyNumberFormat="1" applyFont="1" applyFill="1" applyBorder="1" applyAlignment="1">
      <alignment horizontal="center" wrapText="1"/>
    </xf>
    <xf numFmtId="0" fontId="11" fillId="0" borderId="5" xfId="1" applyNumberFormat="1" applyFont="1" applyFill="1" applyBorder="1" applyAlignment="1">
      <alignment horizontal="center" wrapText="1"/>
    </xf>
    <xf numFmtId="0" fontId="11" fillId="0" borderId="6" xfId="1" applyNumberFormat="1" applyFont="1" applyFill="1" applyBorder="1" applyAlignment="1">
      <alignment horizontal="center" wrapText="1"/>
    </xf>
    <xf numFmtId="0" fontId="20" fillId="3" borderId="0" xfId="4" applyFont="1" applyFill="1" applyAlignment="1">
      <alignment horizontal="left" vertical="center" wrapText="1"/>
    </xf>
    <xf numFmtId="0" fontId="21" fillId="3" borderId="0" xfId="4" applyFont="1" applyFill="1" applyAlignment="1">
      <alignment horizontal="left" vertical="center" wrapText="1"/>
    </xf>
    <xf numFmtId="0" fontId="18" fillId="3" borderId="0" xfId="4" applyFont="1" applyFill="1" applyAlignment="1">
      <alignment horizontal="left" vertical="center" wrapText="1"/>
    </xf>
    <xf numFmtId="0" fontId="17" fillId="3" borderId="0" xfId="4" applyFont="1" applyFill="1" applyAlignment="1">
      <alignment horizontal="left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" xfId="4" xr:uid="{CB8E7069-9004-4EF9-9F7D-3ECC06916090}"/>
    <cellStyle name="Normale_query 2019 originali_1" xfId="3" xr:uid="{1504587A-DF24-4E63-8A4B-843FD5DDC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67D80-72CF-45ED-BE72-4DD1BAF24BE1}">
  <dimension ref="A1:F48"/>
  <sheetViews>
    <sheetView tabSelected="1" workbookViewId="0"/>
  </sheetViews>
  <sheetFormatPr defaultRowHeight="15" x14ac:dyDescent="0.25"/>
  <cols>
    <col min="1" max="1" width="19.5703125" customWidth="1"/>
    <col min="2" max="3" width="11.42578125" customWidth="1"/>
    <col min="4" max="4" width="11.5703125" customWidth="1"/>
    <col min="5" max="6" width="11.140625" customWidth="1"/>
  </cols>
  <sheetData>
    <row r="1" spans="1:6" ht="18.75" x14ac:dyDescent="0.25">
      <c r="A1" s="1" t="s">
        <v>0</v>
      </c>
      <c r="B1" s="1"/>
      <c r="C1" s="1"/>
      <c r="D1" s="1"/>
    </row>
    <row r="3" spans="1:6" x14ac:dyDescent="0.25">
      <c r="A3" s="2" t="s">
        <v>1</v>
      </c>
    </row>
    <row r="4" spans="1:6" ht="15.75" x14ac:dyDescent="0.25">
      <c r="B4" s="4" t="s">
        <v>2</v>
      </c>
      <c r="C4" s="3"/>
      <c r="D4" s="4"/>
      <c r="E4" s="4"/>
    </row>
    <row r="5" spans="1:6" x14ac:dyDescent="0.25">
      <c r="B5" s="5" t="s">
        <v>69</v>
      </c>
      <c r="D5" s="5"/>
      <c r="E5" s="5"/>
    </row>
    <row r="6" spans="1:6" x14ac:dyDescent="0.25">
      <c r="A6" s="5"/>
      <c r="D6" s="5"/>
      <c r="E6" s="5"/>
    </row>
    <row r="7" spans="1:6" x14ac:dyDescent="0.25">
      <c r="A7" s="40" t="s">
        <v>3</v>
      </c>
      <c r="B7" s="37">
        <v>2017</v>
      </c>
      <c r="C7" s="37">
        <v>2018</v>
      </c>
      <c r="D7" s="37">
        <v>2019</v>
      </c>
      <c r="E7" s="37">
        <v>2020</v>
      </c>
      <c r="F7" s="37">
        <v>2021</v>
      </c>
    </row>
    <row r="8" spans="1:6" x14ac:dyDescent="0.25">
      <c r="A8" s="41"/>
      <c r="B8" s="42" t="s">
        <v>71</v>
      </c>
      <c r="C8" s="43"/>
      <c r="D8" s="43"/>
      <c r="E8" s="43"/>
      <c r="F8" s="44"/>
    </row>
    <row r="9" spans="1:6" x14ac:dyDescent="0.25">
      <c r="A9" s="6" t="s">
        <v>4</v>
      </c>
      <c r="B9" s="7">
        <v>162847.27210761193</v>
      </c>
      <c r="C9" s="7">
        <v>171155.79524611332</v>
      </c>
      <c r="D9" s="7">
        <v>170840.94987490604</v>
      </c>
      <c r="E9" s="7">
        <v>164268.62920336882</v>
      </c>
      <c r="F9" s="7">
        <v>162261.37883194885</v>
      </c>
    </row>
    <row r="10" spans="1:6" x14ac:dyDescent="0.25">
      <c r="A10" s="6" t="s">
        <v>5</v>
      </c>
      <c r="B10" s="7">
        <v>2399.9850000000001</v>
      </c>
      <c r="C10" s="7">
        <v>1383.6780000000001</v>
      </c>
      <c r="D10" s="7">
        <v>2783.678100000001</v>
      </c>
      <c r="E10" s="7">
        <v>4706.9641156159596</v>
      </c>
      <c r="F10" s="7">
        <v>758.51137500000016</v>
      </c>
    </row>
    <row r="11" spans="1:6" x14ac:dyDescent="0.25">
      <c r="A11" s="6" t="s">
        <v>6</v>
      </c>
      <c r="B11" s="7">
        <v>327523.84131923702</v>
      </c>
      <c r="C11" s="7">
        <v>328264.53121719899</v>
      </c>
      <c r="D11" s="7">
        <v>330356.80352083506</v>
      </c>
      <c r="E11" s="7">
        <v>314528.21243131498</v>
      </c>
      <c r="F11" s="7">
        <v>320083.56653819105</v>
      </c>
    </row>
    <row r="12" spans="1:6" x14ac:dyDescent="0.25">
      <c r="A12" s="6" t="s">
        <v>7</v>
      </c>
      <c r="B12" s="7">
        <v>33659.226821828917</v>
      </c>
      <c r="C12" s="7">
        <v>38074.364466429382</v>
      </c>
      <c r="D12" s="7">
        <v>36741.625957311393</v>
      </c>
      <c r="E12" s="7">
        <v>35737.32384047455</v>
      </c>
      <c r="F12" s="7">
        <v>32785.064836757672</v>
      </c>
    </row>
    <row r="13" spans="1:6" x14ac:dyDescent="0.25">
      <c r="A13" s="6" t="s">
        <v>8</v>
      </c>
      <c r="B13" s="7">
        <v>176247.99064184556</v>
      </c>
      <c r="C13" s="7">
        <v>168207.48631977185</v>
      </c>
      <c r="D13" s="7">
        <v>170937.97684674754</v>
      </c>
      <c r="E13" s="7">
        <v>163349.36766206624</v>
      </c>
      <c r="F13" s="7">
        <v>164180.01448741913</v>
      </c>
    </row>
    <row r="14" spans="1:6" x14ac:dyDescent="0.25">
      <c r="A14" s="6" t="s">
        <v>9</v>
      </c>
      <c r="B14" s="7">
        <v>40339.471700931761</v>
      </c>
      <c r="C14" s="7">
        <v>40209.291367262187</v>
      </c>
      <c r="D14" s="7">
        <v>40104.965566100786</v>
      </c>
      <c r="E14" s="7">
        <v>39515.834078880449</v>
      </c>
      <c r="F14" s="7">
        <v>38730.703275809821</v>
      </c>
    </row>
    <row r="15" spans="1:6" x14ac:dyDescent="0.25">
      <c r="A15" s="6" t="s">
        <v>10</v>
      </c>
      <c r="B15" s="7">
        <v>71006.942246281935</v>
      </c>
      <c r="C15" s="7">
        <v>70649.848865533277</v>
      </c>
      <c r="D15" s="7">
        <v>68265.339858013569</v>
      </c>
      <c r="E15" s="7">
        <v>65528.101640278852</v>
      </c>
      <c r="F15" s="7">
        <v>65283.748095378411</v>
      </c>
    </row>
    <row r="16" spans="1:6" x14ac:dyDescent="0.25">
      <c r="A16" s="6" t="s">
        <v>11</v>
      </c>
      <c r="B16" s="7">
        <v>204186.16756857687</v>
      </c>
      <c r="C16" s="7">
        <v>202379.12855926823</v>
      </c>
      <c r="D16" s="7">
        <v>195152.30541291737</v>
      </c>
      <c r="E16" s="7">
        <v>180003.85386773874</v>
      </c>
      <c r="F16" s="7">
        <v>183153.76466489502</v>
      </c>
    </row>
    <row r="17" spans="1:6" x14ac:dyDescent="0.25">
      <c r="A17" s="6" t="s">
        <v>12</v>
      </c>
      <c r="B17" s="7">
        <v>211917.74338617109</v>
      </c>
      <c r="C17" s="7">
        <v>216457.95215826406</v>
      </c>
      <c r="D17" s="7">
        <v>213281.69180669019</v>
      </c>
      <c r="E17" s="7">
        <v>197058.56467380098</v>
      </c>
      <c r="F17" s="7">
        <v>200237.26079717875</v>
      </c>
    </row>
    <row r="18" spans="1:6" x14ac:dyDescent="0.25">
      <c r="A18" s="6" t="s">
        <v>13</v>
      </c>
      <c r="B18" s="7">
        <v>38968.716200485251</v>
      </c>
      <c r="C18" s="7">
        <v>38502.014951220037</v>
      </c>
      <c r="D18" s="7">
        <v>37640.078966576933</v>
      </c>
      <c r="E18" s="7">
        <v>36775.817121823122</v>
      </c>
      <c r="F18" s="7">
        <v>37053.716158238247</v>
      </c>
    </row>
    <row r="19" spans="1:6" x14ac:dyDescent="0.25">
      <c r="A19" s="6" t="s">
        <v>14</v>
      </c>
      <c r="B19" s="7">
        <v>71706.362921390697</v>
      </c>
      <c r="C19" s="7">
        <v>65706.147229095397</v>
      </c>
      <c r="D19" s="7">
        <v>61370.643931980987</v>
      </c>
      <c r="E19" s="7">
        <v>56924.377527154254</v>
      </c>
      <c r="F19" s="7">
        <v>57998.395599859228</v>
      </c>
    </row>
    <row r="20" spans="1:6" x14ac:dyDescent="0.25">
      <c r="A20" s="6" t="s">
        <v>15</v>
      </c>
      <c r="B20" s="7">
        <v>253337.28870469567</v>
      </c>
      <c r="C20" s="7">
        <v>261355.41264355343</v>
      </c>
      <c r="D20" s="7">
        <v>245933.79945318215</v>
      </c>
      <c r="E20" s="7">
        <v>244227.26386268478</v>
      </c>
      <c r="F20" s="7">
        <v>227123.21041223395</v>
      </c>
    </row>
    <row r="21" spans="1:6" x14ac:dyDescent="0.25">
      <c r="A21" s="6" t="s">
        <v>16</v>
      </c>
      <c r="B21" s="7">
        <v>56683.925351114922</v>
      </c>
      <c r="C21" s="7">
        <v>58598.986259656427</v>
      </c>
      <c r="D21" s="7">
        <v>57414.932239807946</v>
      </c>
      <c r="E21" s="7">
        <v>54847.200464162619</v>
      </c>
      <c r="F21" s="7">
        <v>55090.597119630569</v>
      </c>
    </row>
    <row r="22" spans="1:6" x14ac:dyDescent="0.25">
      <c r="A22" s="6" t="s">
        <v>17</v>
      </c>
      <c r="B22" s="7">
        <v>9004.9871468275905</v>
      </c>
      <c r="C22" s="7">
        <v>12140.291341248534</v>
      </c>
      <c r="D22" s="7">
        <v>11742.693471504394</v>
      </c>
      <c r="E22" s="7">
        <v>11207.012370976583</v>
      </c>
      <c r="F22" s="7">
        <v>11677.91091331023</v>
      </c>
    </row>
    <row r="23" spans="1:6" x14ac:dyDescent="0.25">
      <c r="A23" s="6" t="s">
        <v>18</v>
      </c>
      <c r="B23" s="7">
        <v>279025.69094662793</v>
      </c>
      <c r="C23" s="7">
        <v>279921.52069726895</v>
      </c>
      <c r="D23" s="7">
        <v>267223.2792319415</v>
      </c>
      <c r="E23" s="7">
        <v>261322.45526902733</v>
      </c>
      <c r="F23" s="7">
        <v>270120.43930586701</v>
      </c>
    </row>
    <row r="24" spans="1:6" x14ac:dyDescent="0.25">
      <c r="A24" s="6" t="s">
        <v>19</v>
      </c>
      <c r="B24" s="7">
        <v>206437.97273684226</v>
      </c>
      <c r="C24" s="7">
        <v>204442.46376862706</v>
      </c>
      <c r="D24" s="7">
        <v>191285.81037566828</v>
      </c>
      <c r="E24" s="7">
        <v>184277.35469154108</v>
      </c>
      <c r="F24" s="7">
        <v>184969.48772821896</v>
      </c>
    </row>
    <row r="25" spans="1:6" x14ac:dyDescent="0.25">
      <c r="A25" s="6" t="s">
        <v>20</v>
      </c>
      <c r="B25" s="7">
        <v>19673.835616302636</v>
      </c>
      <c r="C25" s="7">
        <v>21067.055395675961</v>
      </c>
      <c r="D25" s="7">
        <v>21271.415786757221</v>
      </c>
      <c r="E25" s="7">
        <v>19411.785019284998</v>
      </c>
      <c r="F25" s="7">
        <v>19054.992342789788</v>
      </c>
    </row>
    <row r="26" spans="1:6" x14ac:dyDescent="0.25">
      <c r="A26" s="6" t="s">
        <v>21</v>
      </c>
      <c r="B26" s="7">
        <v>89230.210028714544</v>
      </c>
      <c r="C26" s="7">
        <v>82180.944713726291</v>
      </c>
      <c r="D26" s="7">
        <v>83313.888144902434</v>
      </c>
      <c r="E26" s="7">
        <v>73311.591120075856</v>
      </c>
      <c r="F26" s="7">
        <v>78004.427935364467</v>
      </c>
    </row>
    <row r="27" spans="1:6" x14ac:dyDescent="0.25">
      <c r="A27" s="6" t="s">
        <v>22</v>
      </c>
      <c r="B27" s="7">
        <v>259921.261587746</v>
      </c>
      <c r="C27" s="7">
        <v>278234.752492556</v>
      </c>
      <c r="D27" s="7">
        <v>240467.0028220129</v>
      </c>
      <c r="E27" s="7">
        <v>236595.43748444767</v>
      </c>
      <c r="F27" s="7">
        <v>248442.28820077819</v>
      </c>
    </row>
    <row r="28" spans="1:6" x14ac:dyDescent="0.25">
      <c r="A28" s="6" t="s">
        <v>23</v>
      </c>
      <c r="B28" s="7">
        <v>72558.837856076949</v>
      </c>
      <c r="C28" s="7">
        <v>74951.721358749302</v>
      </c>
      <c r="D28" s="7">
        <v>71269.899583132021</v>
      </c>
      <c r="E28" s="7">
        <v>67666.927887015758</v>
      </c>
      <c r="F28" s="7">
        <v>69942.977340068843</v>
      </c>
    </row>
    <row r="29" spans="1:6" x14ac:dyDescent="0.25">
      <c r="A29" s="8" t="s">
        <v>24</v>
      </c>
      <c r="B29" s="9">
        <f>SUM(B9:B28)</f>
        <v>2586677.72988931</v>
      </c>
      <c r="C29" s="9">
        <f t="shared" ref="C29:F29" si="0">SUM(C9:C28)</f>
        <v>2613883.3870512182</v>
      </c>
      <c r="D29" s="9">
        <f t="shared" si="0"/>
        <v>2517398.7809509886</v>
      </c>
      <c r="E29" s="9">
        <f t="shared" si="0"/>
        <v>2411264.0743317339</v>
      </c>
      <c r="F29" s="9">
        <f t="shared" si="0"/>
        <v>2426952.4559589382</v>
      </c>
    </row>
    <row r="30" spans="1:6" x14ac:dyDescent="0.25">
      <c r="A30" s="10" t="s">
        <v>25</v>
      </c>
      <c r="B30" s="38">
        <f>SUM(B9:B16)</f>
        <v>1018210.8974063139</v>
      </c>
      <c r="C30" s="38">
        <f t="shared" ref="C30:F30" si="1">SUM(C9:C16)</f>
        <v>1020324.1240415771</v>
      </c>
      <c r="D30" s="38">
        <f t="shared" si="1"/>
        <v>1015183.6451368318</v>
      </c>
      <c r="E30" s="38">
        <f t="shared" si="1"/>
        <v>967638.2868397386</v>
      </c>
      <c r="F30" s="38">
        <f t="shared" si="1"/>
        <v>967236.75210539997</v>
      </c>
    </row>
    <row r="31" spans="1:6" x14ac:dyDescent="0.25">
      <c r="A31" s="10" t="s">
        <v>26</v>
      </c>
      <c r="B31" s="38">
        <f t="shared" ref="B31:F31" si="2">SUM(B10,B11,B9,B15)</f>
        <v>563778.04067313089</v>
      </c>
      <c r="C31" s="38">
        <f t="shared" si="2"/>
        <v>571453.85332884558</v>
      </c>
      <c r="D31" s="38">
        <f t="shared" si="2"/>
        <v>572246.77135375468</v>
      </c>
      <c r="E31" s="38">
        <f t="shared" si="2"/>
        <v>549031.90739057853</v>
      </c>
      <c r="F31" s="38">
        <f t="shared" si="2"/>
        <v>548387.2048405183</v>
      </c>
    </row>
    <row r="32" spans="1:6" x14ac:dyDescent="0.25">
      <c r="A32" s="10" t="s">
        <v>27</v>
      </c>
      <c r="B32" s="38">
        <f t="shared" ref="B32:F32" si="3">B12+B13+B14+B16</f>
        <v>454432.85673318314</v>
      </c>
      <c r="C32" s="38">
        <f t="shared" si="3"/>
        <v>448870.27071273164</v>
      </c>
      <c r="D32" s="38">
        <f t="shared" si="3"/>
        <v>442936.87378307711</v>
      </c>
      <c r="E32" s="38">
        <f t="shared" si="3"/>
        <v>418606.37944915995</v>
      </c>
      <c r="F32" s="38">
        <f t="shared" si="3"/>
        <v>418849.54726488166</v>
      </c>
    </row>
    <row r="33" spans="1:6" x14ac:dyDescent="0.25">
      <c r="A33" s="10" t="s">
        <v>28</v>
      </c>
      <c r="B33" s="38">
        <f t="shared" ref="B33:F33" si="4">SUM(B17,B18,B19,B20)</f>
        <v>575930.11121274275</v>
      </c>
      <c r="C33" s="38">
        <f t="shared" si="4"/>
        <v>582021.52698213293</v>
      </c>
      <c r="D33" s="38">
        <f t="shared" si="4"/>
        <v>558226.21415843023</v>
      </c>
      <c r="E33" s="38">
        <f t="shared" si="4"/>
        <v>534986.02318546316</v>
      </c>
      <c r="F33" s="38">
        <f t="shared" si="4"/>
        <v>522412.58296751016</v>
      </c>
    </row>
    <row r="34" spans="1:6" x14ac:dyDescent="0.25">
      <c r="A34" s="10" t="s">
        <v>29</v>
      </c>
      <c r="B34" s="38">
        <f t="shared" ref="B34:F34" si="5">B33+B30</f>
        <v>1594141.0086190565</v>
      </c>
      <c r="C34" s="38">
        <f t="shared" si="5"/>
        <v>1602345.6510237101</v>
      </c>
      <c r="D34" s="38">
        <f t="shared" si="5"/>
        <v>1573409.859295262</v>
      </c>
      <c r="E34" s="38">
        <f t="shared" si="5"/>
        <v>1502624.3100252016</v>
      </c>
      <c r="F34" s="38">
        <f t="shared" si="5"/>
        <v>1489649.3350729102</v>
      </c>
    </row>
    <row r="35" spans="1:6" x14ac:dyDescent="0.25">
      <c r="A35" s="10" t="s">
        <v>30</v>
      </c>
      <c r="B35" s="38">
        <f t="shared" ref="B35:F35" si="6">B36+B37</f>
        <v>992536.72127025283</v>
      </c>
      <c r="C35" s="38">
        <f t="shared" si="6"/>
        <v>1011537.7360275085</v>
      </c>
      <c r="D35" s="38">
        <f t="shared" si="6"/>
        <v>943988.92165572685</v>
      </c>
      <c r="E35" s="38">
        <f t="shared" si="6"/>
        <v>908639.76430653199</v>
      </c>
      <c r="F35" s="38">
        <f t="shared" si="6"/>
        <v>937303.12088602805</v>
      </c>
    </row>
    <row r="36" spans="1:6" x14ac:dyDescent="0.25">
      <c r="A36" s="10" t="s">
        <v>31</v>
      </c>
      <c r="B36" s="38">
        <f t="shared" ref="B36:F36" si="7">SUM(B21,B22,B23,B24,B25,B26)</f>
        <v>660056.62182642985</v>
      </c>
      <c r="C36" s="38">
        <f t="shared" si="7"/>
        <v>658351.26217620319</v>
      </c>
      <c r="D36" s="38">
        <f t="shared" si="7"/>
        <v>632252.01925058186</v>
      </c>
      <c r="E36" s="38">
        <f t="shared" si="7"/>
        <v>604377.39893506852</v>
      </c>
      <c r="F36" s="38">
        <f t="shared" si="7"/>
        <v>618917.85534518096</v>
      </c>
    </row>
    <row r="37" spans="1:6" x14ac:dyDescent="0.25">
      <c r="A37" s="10" t="s">
        <v>32</v>
      </c>
      <c r="B37" s="38">
        <f t="shared" ref="B37:F37" si="8">SUM(B27,B28)</f>
        <v>332480.09944382298</v>
      </c>
      <c r="C37" s="38">
        <f t="shared" si="8"/>
        <v>353186.47385130532</v>
      </c>
      <c r="D37" s="38">
        <f t="shared" si="8"/>
        <v>311736.90240514494</v>
      </c>
      <c r="E37" s="38">
        <f t="shared" si="8"/>
        <v>304262.36537146341</v>
      </c>
      <c r="F37" s="38">
        <f t="shared" si="8"/>
        <v>318385.26554084703</v>
      </c>
    </row>
    <row r="38" spans="1:6" x14ac:dyDescent="0.25">
      <c r="A38" s="11" t="s">
        <v>33</v>
      </c>
      <c r="B38" s="39"/>
      <c r="C38" s="39"/>
      <c r="D38" s="39"/>
      <c r="E38" s="39"/>
      <c r="F38" s="39"/>
    </row>
    <row r="39" spans="1:6" x14ac:dyDescent="0.25">
      <c r="A39" s="11" t="s">
        <v>34</v>
      </c>
      <c r="B39" s="38">
        <f t="shared" ref="B39:F39" si="9">SUM(B9:B20)</f>
        <v>1594141.0086190568</v>
      </c>
      <c r="C39" s="38">
        <f t="shared" si="9"/>
        <v>1602345.6510237101</v>
      </c>
      <c r="D39" s="38">
        <f t="shared" si="9"/>
        <v>1573409.859295262</v>
      </c>
      <c r="E39" s="38">
        <f t="shared" si="9"/>
        <v>1502624.3100252019</v>
      </c>
      <c r="F39" s="38">
        <f t="shared" si="9"/>
        <v>1489649.3350729104</v>
      </c>
    </row>
    <row r="40" spans="1:6" x14ac:dyDescent="0.25">
      <c r="A40" s="11" t="s">
        <v>35</v>
      </c>
      <c r="B40" s="38">
        <f t="shared" ref="B40:F40" si="10">SUM(B21,B22,B28)</f>
        <v>138247.75035401946</v>
      </c>
      <c r="C40" s="38">
        <f t="shared" si="10"/>
        <v>145690.99895965424</v>
      </c>
      <c r="D40" s="38">
        <f t="shared" si="10"/>
        <v>140427.52529444435</v>
      </c>
      <c r="E40" s="38">
        <f t="shared" si="10"/>
        <v>133721.14072215496</v>
      </c>
      <c r="F40" s="38">
        <f t="shared" si="10"/>
        <v>136711.48537300964</v>
      </c>
    </row>
    <row r="41" spans="1:6" x14ac:dyDescent="0.25">
      <c r="A41" s="11" t="s">
        <v>36</v>
      </c>
      <c r="B41" s="38">
        <f t="shared" ref="B41:F41" si="11">SUM(B23:B27)</f>
        <v>854288.97091623337</v>
      </c>
      <c r="C41" s="38">
        <f t="shared" si="11"/>
        <v>865846.73706785426</v>
      </c>
      <c r="D41" s="38">
        <f t="shared" si="11"/>
        <v>803561.39636128233</v>
      </c>
      <c r="E41" s="38">
        <f t="shared" si="11"/>
        <v>774918.62358437688</v>
      </c>
      <c r="F41" s="38">
        <f t="shared" si="11"/>
        <v>800591.63551301835</v>
      </c>
    </row>
    <row r="42" spans="1:6" x14ac:dyDescent="0.25">
      <c r="A42" s="11" t="s">
        <v>37</v>
      </c>
      <c r="B42" s="39"/>
      <c r="C42" s="39"/>
      <c r="D42" s="39"/>
      <c r="E42" s="39"/>
      <c r="F42" s="39"/>
    </row>
    <row r="43" spans="1:6" x14ac:dyDescent="0.25">
      <c r="A43" s="11" t="s">
        <v>34</v>
      </c>
      <c r="B43" s="38">
        <f t="shared" ref="B43:F43" si="12">SUM(B9:B17,B20)</f>
        <v>1483465.9294971807</v>
      </c>
      <c r="C43" s="38">
        <f t="shared" si="12"/>
        <v>1498137.4888433947</v>
      </c>
      <c r="D43" s="38">
        <f t="shared" si="12"/>
        <v>1474399.1363967042</v>
      </c>
      <c r="E43" s="38">
        <f t="shared" si="12"/>
        <v>1408924.1153762245</v>
      </c>
      <c r="F43" s="38">
        <f t="shared" si="12"/>
        <v>1394597.2233148129</v>
      </c>
    </row>
    <row r="44" spans="1:6" x14ac:dyDescent="0.25">
      <c r="A44" s="11" t="s">
        <v>35</v>
      </c>
      <c r="B44" s="38">
        <f t="shared" ref="B44:F44" si="13">B18+B19+B21</f>
        <v>167359.00447299087</v>
      </c>
      <c r="C44" s="38">
        <f t="shared" si="13"/>
        <v>162807.14843997188</v>
      </c>
      <c r="D44" s="38">
        <f t="shared" si="13"/>
        <v>156425.65513836587</v>
      </c>
      <c r="E44" s="38">
        <f t="shared" si="13"/>
        <v>148547.39511314</v>
      </c>
      <c r="F44" s="38">
        <f t="shared" si="13"/>
        <v>150142.70887772806</v>
      </c>
    </row>
    <row r="45" spans="1:6" x14ac:dyDescent="0.25">
      <c r="A45" s="11" t="s">
        <v>36</v>
      </c>
      <c r="B45" s="38">
        <f t="shared" ref="B45:F45" si="14">B22+B23+B24+B25+B26+B27+B28</f>
        <v>935852.79591913777</v>
      </c>
      <c r="C45" s="38">
        <f t="shared" si="14"/>
        <v>952938.74976785213</v>
      </c>
      <c r="D45" s="38">
        <f t="shared" si="14"/>
        <v>886573.98941591871</v>
      </c>
      <c r="E45" s="38">
        <f t="shared" si="14"/>
        <v>853792.56384236924</v>
      </c>
      <c r="F45" s="38">
        <f t="shared" si="14"/>
        <v>882212.5237663975</v>
      </c>
    </row>
    <row r="46" spans="1:6" x14ac:dyDescent="0.25">
      <c r="A46" s="12" t="s">
        <v>38</v>
      </c>
    </row>
    <row r="47" spans="1:6" x14ac:dyDescent="0.25">
      <c r="A47" s="12" t="s">
        <v>70</v>
      </c>
    </row>
    <row r="48" spans="1:6" x14ac:dyDescent="0.25">
      <c r="A48" s="13" t="s">
        <v>39</v>
      </c>
      <c r="B48" s="14" t="s">
        <v>40</v>
      </c>
    </row>
  </sheetData>
  <mergeCells count="2">
    <mergeCell ref="A7:A8"/>
    <mergeCell ref="B8:F8"/>
  </mergeCells>
  <hyperlinks>
    <hyperlink ref="B48" r:id="rId1" xr:uid="{C50ACFC6-A39E-4487-B3BD-27B5D48DDC1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2AC3-E118-4D6C-B1E5-2F82481DC7EB}">
  <dimension ref="A1:E44"/>
  <sheetViews>
    <sheetView topLeftCell="A7" workbookViewId="0">
      <selection activeCell="A18" sqref="A18:B18"/>
    </sheetView>
  </sheetViews>
  <sheetFormatPr defaultRowHeight="15" x14ac:dyDescent="0.25"/>
  <cols>
    <col min="1" max="1" width="68.140625" customWidth="1"/>
    <col min="2" max="2" width="39.7109375" customWidth="1"/>
  </cols>
  <sheetData>
    <row r="1" spans="1:5" ht="18.75" x14ac:dyDescent="0.3">
      <c r="A1" s="15" t="s">
        <v>41</v>
      </c>
      <c r="B1" s="16"/>
      <c r="C1" s="16"/>
      <c r="D1" s="16"/>
      <c r="E1" s="16"/>
    </row>
    <row r="2" spans="1:5" x14ac:dyDescent="0.25">
      <c r="A2" s="16"/>
      <c r="B2" s="16"/>
      <c r="C2" s="16"/>
      <c r="D2" s="16"/>
      <c r="E2" s="16"/>
    </row>
    <row r="3" spans="1:5" ht="32.25" customHeight="1" x14ac:dyDescent="0.25">
      <c r="A3" s="47" t="s">
        <v>42</v>
      </c>
      <c r="B3" s="48"/>
      <c r="C3" s="16"/>
      <c r="D3" s="16"/>
      <c r="E3" s="16"/>
    </row>
    <row r="4" spans="1:5" ht="42.75" customHeight="1" x14ac:dyDescent="0.25">
      <c r="A4" s="47" t="s">
        <v>43</v>
      </c>
      <c r="B4" s="48"/>
      <c r="C4" s="16"/>
      <c r="D4" s="16"/>
      <c r="E4" s="16"/>
    </row>
    <row r="5" spans="1:5" ht="38.25" customHeight="1" x14ac:dyDescent="0.25">
      <c r="A5" s="47" t="s">
        <v>44</v>
      </c>
      <c r="B5" s="48"/>
      <c r="C5" s="16"/>
      <c r="D5" s="16"/>
      <c r="E5" s="16"/>
    </row>
    <row r="6" spans="1:5" ht="30" customHeight="1" x14ac:dyDescent="0.25">
      <c r="A6" s="47" t="s">
        <v>45</v>
      </c>
      <c r="B6" s="48"/>
      <c r="C6" s="16"/>
      <c r="D6" s="16"/>
      <c r="E6" s="16"/>
    </row>
    <row r="7" spans="1:5" ht="111.75" customHeight="1" x14ac:dyDescent="0.25">
      <c r="A7" s="47" t="s">
        <v>46</v>
      </c>
      <c r="B7" s="48"/>
      <c r="C7" s="16"/>
      <c r="D7" s="16"/>
      <c r="E7" s="16"/>
    </row>
    <row r="8" spans="1:5" ht="29.25" customHeight="1" x14ac:dyDescent="0.25">
      <c r="A8" s="47" t="s">
        <v>47</v>
      </c>
      <c r="B8" s="48"/>
      <c r="C8" s="16"/>
      <c r="D8" s="16"/>
      <c r="E8" s="16"/>
    </row>
    <row r="9" spans="1:5" ht="30" customHeight="1" x14ac:dyDescent="0.25">
      <c r="A9" s="47" t="s">
        <v>48</v>
      </c>
      <c r="B9" s="48"/>
      <c r="C9" s="16"/>
      <c r="D9" s="16"/>
      <c r="E9" s="16"/>
    </row>
    <row r="10" spans="1:5" ht="27.75" customHeight="1" x14ac:dyDescent="0.25">
      <c r="A10" s="47" t="s">
        <v>49</v>
      </c>
      <c r="B10" s="48"/>
      <c r="C10" s="16"/>
      <c r="D10" s="16"/>
      <c r="E10" s="16"/>
    </row>
    <row r="11" spans="1:5" ht="27.75" customHeight="1" x14ac:dyDescent="0.25">
      <c r="A11" s="17"/>
      <c r="B11" s="18"/>
      <c r="C11" s="16"/>
      <c r="D11" s="16"/>
      <c r="E11" s="16"/>
    </row>
    <row r="12" spans="1:5" s="20" customFormat="1" x14ac:dyDescent="0.25">
      <c r="A12" s="45" t="s">
        <v>37</v>
      </c>
      <c r="B12" s="45"/>
      <c r="C12" s="19"/>
      <c r="D12" s="19"/>
      <c r="E12" s="19"/>
    </row>
    <row r="13" spans="1:5" s="20" customFormat="1" ht="26.25" customHeight="1" x14ac:dyDescent="0.25">
      <c r="A13" s="45" t="s">
        <v>50</v>
      </c>
      <c r="B13" s="46"/>
      <c r="C13" s="19"/>
      <c r="D13" s="19"/>
      <c r="E13" s="19"/>
    </row>
    <row r="14" spans="1:5" s="20" customFormat="1" ht="27" customHeight="1" x14ac:dyDescent="0.25">
      <c r="A14" s="45" t="s">
        <v>51</v>
      </c>
      <c r="B14" s="46"/>
      <c r="C14" s="19"/>
      <c r="D14" s="19"/>
      <c r="E14" s="19"/>
    </row>
    <row r="15" spans="1:5" s="20" customFormat="1" ht="34.5" customHeight="1" x14ac:dyDescent="0.25">
      <c r="A15" s="45" t="s">
        <v>52</v>
      </c>
      <c r="B15" s="46"/>
      <c r="C15" s="19"/>
      <c r="D15" s="19"/>
      <c r="E15" s="19"/>
    </row>
    <row r="16" spans="1:5" s="20" customFormat="1" ht="15" customHeight="1" x14ac:dyDescent="0.25">
      <c r="A16" s="19"/>
      <c r="B16" s="19"/>
      <c r="C16" s="19"/>
      <c r="D16" s="19"/>
      <c r="E16" s="19"/>
    </row>
    <row r="17" spans="1:5" s="20" customFormat="1" ht="15" customHeight="1" x14ac:dyDescent="0.25">
      <c r="A17" s="19"/>
      <c r="B17" s="19"/>
      <c r="C17" s="19"/>
      <c r="D17" s="19"/>
      <c r="E17" s="19"/>
    </row>
    <row r="18" spans="1:5" s="20" customFormat="1" x14ac:dyDescent="0.25">
      <c r="A18" s="45" t="s">
        <v>33</v>
      </c>
      <c r="B18" s="45"/>
      <c r="C18" s="19"/>
      <c r="D18" s="19"/>
      <c r="E18" s="19"/>
    </row>
    <row r="19" spans="1:5" s="20" customFormat="1" ht="26.25" customHeight="1" x14ac:dyDescent="0.25">
      <c r="A19" s="45" t="s">
        <v>53</v>
      </c>
      <c r="B19" s="46"/>
      <c r="C19" s="19"/>
      <c r="D19" s="19"/>
      <c r="E19" s="19"/>
    </row>
    <row r="20" spans="1:5" s="20" customFormat="1" ht="27" customHeight="1" x14ac:dyDescent="0.25">
      <c r="A20" s="45" t="s">
        <v>54</v>
      </c>
      <c r="B20" s="46"/>
      <c r="C20" s="19"/>
      <c r="D20" s="19"/>
      <c r="E20" s="19"/>
    </row>
    <row r="21" spans="1:5" s="20" customFormat="1" ht="34.5" customHeight="1" x14ac:dyDescent="0.25">
      <c r="A21" s="45" t="s">
        <v>55</v>
      </c>
      <c r="B21" s="46"/>
      <c r="C21" s="19"/>
      <c r="D21" s="19"/>
      <c r="E21" s="19"/>
    </row>
    <row r="22" spans="1:5" x14ac:dyDescent="0.25">
      <c r="A22" s="16"/>
      <c r="B22" s="16"/>
      <c r="C22" s="16"/>
      <c r="D22" s="16"/>
      <c r="E22" s="16"/>
    </row>
    <row r="23" spans="1:5" x14ac:dyDescent="0.25">
      <c r="A23" s="16"/>
      <c r="B23" s="16"/>
      <c r="C23" s="16"/>
      <c r="D23" s="16"/>
      <c r="E23" s="16"/>
    </row>
    <row r="24" spans="1:5" x14ac:dyDescent="0.25">
      <c r="A24" s="16"/>
      <c r="B24" s="16"/>
      <c r="C24" s="16"/>
      <c r="D24" s="16"/>
      <c r="E24" s="16"/>
    </row>
    <row r="25" spans="1:5" ht="18.75" x14ac:dyDescent="0.3">
      <c r="A25" s="21" t="s">
        <v>56</v>
      </c>
      <c r="B25" s="16"/>
      <c r="C25" s="16"/>
      <c r="D25" s="16"/>
      <c r="E25" s="16"/>
    </row>
    <row r="26" spans="1:5" x14ac:dyDescent="0.25">
      <c r="A26" s="16"/>
      <c r="B26" s="16"/>
      <c r="C26" s="16"/>
      <c r="D26" s="16"/>
      <c r="E26" s="16"/>
    </row>
    <row r="27" spans="1:5" x14ac:dyDescent="0.25">
      <c r="A27" s="22" t="s">
        <v>57</v>
      </c>
      <c r="B27" s="16"/>
      <c r="C27" s="16"/>
      <c r="D27" s="16"/>
      <c r="E27" s="16"/>
    </row>
    <row r="28" spans="1:5" x14ac:dyDescent="0.25">
      <c r="A28" s="16"/>
      <c r="B28" s="16"/>
      <c r="C28" s="16"/>
      <c r="D28" s="16"/>
      <c r="E28" s="16"/>
    </row>
    <row r="29" spans="1:5" x14ac:dyDescent="0.25">
      <c r="A29" s="23"/>
      <c r="B29" s="24" t="s">
        <v>58</v>
      </c>
      <c r="C29" s="16"/>
      <c r="D29" s="16"/>
      <c r="E29" s="16"/>
    </row>
    <row r="30" spans="1:5" x14ac:dyDescent="0.25">
      <c r="A30" s="25"/>
      <c r="B30" s="26" t="s">
        <v>59</v>
      </c>
      <c r="C30" s="16"/>
      <c r="D30" s="16"/>
      <c r="E30" s="16"/>
    </row>
    <row r="31" spans="1:5" x14ac:dyDescent="0.25">
      <c r="A31" s="27"/>
      <c r="B31" s="28" t="s">
        <v>60</v>
      </c>
      <c r="C31" s="16"/>
      <c r="D31" s="16"/>
      <c r="E31" s="16"/>
    </row>
    <row r="32" spans="1:5" x14ac:dyDescent="0.25">
      <c r="A32" s="16"/>
      <c r="B32" s="16"/>
      <c r="C32" s="16"/>
      <c r="D32" s="16"/>
      <c r="E32" s="16"/>
    </row>
    <row r="33" spans="1:5" x14ac:dyDescent="0.25">
      <c r="A33" s="22" t="s">
        <v>61</v>
      </c>
      <c r="B33" s="16"/>
      <c r="C33" s="16"/>
      <c r="D33" s="16"/>
      <c r="E33" s="16"/>
    </row>
    <row r="34" spans="1:5" x14ac:dyDescent="0.25">
      <c r="A34" s="16"/>
      <c r="B34" s="16"/>
      <c r="C34" s="16"/>
      <c r="D34" s="16"/>
      <c r="E34" s="16"/>
    </row>
    <row r="35" spans="1:5" x14ac:dyDescent="0.25">
      <c r="A35" s="29"/>
      <c r="B35" s="30" t="s">
        <v>62</v>
      </c>
      <c r="C35" s="16"/>
      <c r="D35" s="16"/>
      <c r="E35" s="16"/>
    </row>
    <row r="36" spans="1:5" x14ac:dyDescent="0.25">
      <c r="A36" s="31"/>
      <c r="B36" s="32" t="s">
        <v>63</v>
      </c>
      <c r="C36" s="16"/>
      <c r="D36" s="16"/>
      <c r="E36" s="16"/>
    </row>
    <row r="37" spans="1:5" x14ac:dyDescent="0.25">
      <c r="A37" s="33"/>
      <c r="B37" s="34" t="s">
        <v>64</v>
      </c>
      <c r="C37" s="16"/>
      <c r="D37" s="16"/>
      <c r="E37" s="16"/>
    </row>
    <row r="38" spans="1:5" x14ac:dyDescent="0.25">
      <c r="A38" s="35"/>
      <c r="B38" s="36" t="s">
        <v>65</v>
      </c>
      <c r="C38" s="16"/>
      <c r="D38" s="16"/>
      <c r="E38" s="16"/>
    </row>
    <row r="39" spans="1:5" x14ac:dyDescent="0.25">
      <c r="A39" s="16"/>
      <c r="B39" s="16"/>
      <c r="C39" s="16"/>
      <c r="D39" s="16"/>
      <c r="E39" s="16"/>
    </row>
    <row r="40" spans="1:5" x14ac:dyDescent="0.25">
      <c r="A40" s="16"/>
      <c r="B40" s="16"/>
      <c r="C40" s="16"/>
      <c r="D40" s="16"/>
      <c r="E40" s="16"/>
    </row>
    <row r="41" spans="1:5" ht="18.75" x14ac:dyDescent="0.3">
      <c r="A41" s="21" t="s">
        <v>66</v>
      </c>
      <c r="B41" s="16"/>
      <c r="C41" s="16"/>
      <c r="D41" s="16"/>
      <c r="E41" s="16"/>
    </row>
    <row r="42" spans="1:5" x14ac:dyDescent="0.25">
      <c r="A42" s="16"/>
      <c r="B42" s="16"/>
      <c r="C42" s="16"/>
      <c r="D42" s="16"/>
      <c r="E42" s="16"/>
    </row>
    <row r="43" spans="1:5" x14ac:dyDescent="0.25">
      <c r="A43" s="16"/>
      <c r="B43" s="22" t="s">
        <v>67</v>
      </c>
      <c r="C43" s="16"/>
      <c r="D43" s="16"/>
      <c r="E43" s="16"/>
    </row>
    <row r="44" spans="1:5" x14ac:dyDescent="0.25">
      <c r="A44" s="16"/>
      <c r="B44" s="22" t="s">
        <v>68</v>
      </c>
      <c r="C44" s="16"/>
      <c r="D44" s="16"/>
      <c r="E44" s="16"/>
    </row>
  </sheetData>
  <mergeCells count="16">
    <mergeCell ref="A8:B8"/>
    <mergeCell ref="A3:B3"/>
    <mergeCell ref="A4:B4"/>
    <mergeCell ref="A5:B5"/>
    <mergeCell ref="A6:B6"/>
    <mergeCell ref="A7:B7"/>
    <mergeCell ref="A20:B20"/>
    <mergeCell ref="A21:B21"/>
    <mergeCell ref="A12:B12"/>
    <mergeCell ref="A18:B18"/>
    <mergeCell ref="A9:B9"/>
    <mergeCell ref="A10:B10"/>
    <mergeCell ref="A13:B13"/>
    <mergeCell ref="A14:B14"/>
    <mergeCell ref="A15:B15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08_rifiuto evitabile regionale </vt:lpstr>
      <vt:lpstr>Legenda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Segazzi Luca</dc:creator>
  <cp:lastModifiedBy>Luca Segazzi</cp:lastModifiedBy>
  <dcterms:created xsi:type="dcterms:W3CDTF">2023-02-07T13:50:32Z</dcterms:created>
  <dcterms:modified xsi:type="dcterms:W3CDTF">2023-05-02T08:04:08Z</dcterms:modified>
</cp:coreProperties>
</file>