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prambiente-my.sharepoint.com/personal/luca_segazzi_isprambiente_it/Documents/Desktop/Indicatori_PON_2023_I_tranche_REVGOV/07_RIFIUTO UMIDO EVITABILE URBANO/"/>
    </mc:Choice>
  </mc:AlternateContent>
  <xr:revisionPtr revIDLastSave="6" documentId="8_{57081238-4BE0-40CD-B79C-C7ACA003D10B}" xr6:coauthVersionLast="47" xr6:coauthVersionMax="47" xr10:uidLastSave="{2A991D5A-FB02-4B80-A503-43B25061A3D1}"/>
  <bookViews>
    <workbookView xWindow="3510" yWindow="3510" windowWidth="21600" windowHeight="11385" xr2:uid="{C85EC65D-A907-403D-A9B3-A33F227421E3}"/>
  </bookViews>
  <sheets>
    <sheet name="09_tiplogie di rifiuto evitab " sheetId="2" r:id="rId1"/>
    <sheet name="Foglio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G15" i="2"/>
  <c r="F15" i="2"/>
  <c r="E15" i="2"/>
  <c r="D15" i="2"/>
  <c r="C15" i="2"/>
  <c r="G14" i="2"/>
  <c r="F14" i="2"/>
  <c r="E14" i="2"/>
  <c r="D14" i="2"/>
  <c r="C14" i="2"/>
  <c r="G13" i="2"/>
  <c r="F13" i="2"/>
  <c r="E13" i="2"/>
  <c r="D13" i="2"/>
  <c r="C13" i="2"/>
  <c r="G12" i="2"/>
  <c r="F12" i="2"/>
  <c r="E12" i="2"/>
  <c r="D12" i="2"/>
  <c r="C12" i="2"/>
  <c r="G11" i="2"/>
  <c r="F11" i="2"/>
  <c r="E11" i="2"/>
  <c r="D11" i="2"/>
  <c r="C11" i="2"/>
  <c r="G10" i="2"/>
  <c r="F10" i="2"/>
  <c r="E10" i="2"/>
  <c r="D10" i="2"/>
  <c r="C10" i="2"/>
  <c r="E19" i="2" l="1"/>
  <c r="F19" i="2"/>
  <c r="D19" i="2"/>
  <c r="C19" i="2"/>
  <c r="G19" i="2"/>
</calcChain>
</file>

<file path=xl/sharedStrings.xml><?xml version="1.0" encoding="utf-8"?>
<sst xmlns="http://schemas.openxmlformats.org/spreadsheetml/2006/main" count="21" uniqueCount="21">
  <si>
    <t>Rifiuti</t>
  </si>
  <si>
    <t>Territorio: NAZIONALE</t>
  </si>
  <si>
    <t>Nome indicatore: RIFIUTO UMIDO EVITABILE URBANO</t>
  </si>
  <si>
    <t>Nome tabella: Composizione del rifiuto evitabile urbano (2017-2021)</t>
  </si>
  <si>
    <t>Tipologia</t>
  </si>
  <si>
    <t>Scarto nella frazione umida (analisi merceologica)</t>
  </si>
  <si>
    <t>%</t>
  </si>
  <si>
    <t>Ortaggi</t>
  </si>
  <si>
    <t>Frutta</t>
  </si>
  <si>
    <t>Pasta e riso</t>
  </si>
  <si>
    <t>Prodotti lattiero caseario e uova</t>
  </si>
  <si>
    <t>Pane e sostituti</t>
  </si>
  <si>
    <t xml:space="preserve">Carne </t>
  </si>
  <si>
    <t>Bevande</t>
  </si>
  <si>
    <t>Pesce</t>
  </si>
  <si>
    <t>Altro</t>
  </si>
  <si>
    <t>Totale</t>
  </si>
  <si>
    <t>Fonte: ISPRA</t>
  </si>
  <si>
    <t>Metadati:</t>
  </si>
  <si>
    <t>https://annuario.isprambiente.it/pon/basic/53</t>
  </si>
  <si>
    <t>tonnellate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</si>
</sst>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9" fillId="0" borderId="1" xfId="0" applyNumberFormat="1" applyFont="1" applyBorder="1"/>
    <xf numFmtId="9" fontId="9" fillId="0" borderId="1" xfId="2" applyFont="1" applyBorder="1"/>
    <xf numFmtId="164" fontId="9" fillId="0" borderId="1" xfId="1" applyNumberFormat="1" applyFont="1" applyBorder="1"/>
    <xf numFmtId="164" fontId="10" fillId="0" borderId="1" xfId="1" applyNumberFormat="1" applyFont="1" applyBorder="1"/>
    <xf numFmtId="0" fontId="9" fillId="0" borderId="0" xfId="0" applyFont="1"/>
    <xf numFmtId="4" fontId="9" fillId="0" borderId="0" xfId="0" applyNumberFormat="1" applyFont="1"/>
    <xf numFmtId="0" fontId="2" fillId="0" borderId="0" xfId="3"/>
    <xf numFmtId="9" fontId="11" fillId="0" borderId="1" xfId="2" applyFont="1" applyFill="1" applyBorder="1" applyAlignment="1">
      <alignment horizont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2" xfId="1" applyNumberFormat="1" applyFont="1" applyFill="1" applyBorder="1" applyAlignment="1">
      <alignment horizontal="center" wrapText="1"/>
    </xf>
    <xf numFmtId="0" fontId="11" fillId="0" borderId="4" xfId="1" applyNumberFormat="1" applyFont="1" applyFill="1" applyBorder="1" applyAlignment="1">
      <alignment horizontal="center" wrapText="1"/>
    </xf>
    <xf numFmtId="0" fontId="11" fillId="0" borderId="3" xfId="1" applyNumberFormat="1" applyFont="1" applyFill="1" applyBorder="1" applyAlignment="1">
      <alignment horizont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nuario.isprambiente.it/pon/basic/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33FB0-3FB7-425C-A58A-E34517E159BE}">
  <dimension ref="A1:N21"/>
  <sheetViews>
    <sheetView tabSelected="1" workbookViewId="0">
      <selection activeCell="B6" sqref="B6"/>
    </sheetView>
  </sheetViews>
  <sheetFormatPr defaultRowHeight="15" x14ac:dyDescent="0.25"/>
  <cols>
    <col min="2" max="2" width="15.85546875" customWidth="1"/>
    <col min="3" max="3" width="13.7109375" customWidth="1"/>
    <col min="4" max="4" width="12.140625" customWidth="1"/>
    <col min="5" max="5" width="11.7109375" customWidth="1"/>
    <col min="6" max="6" width="12.7109375" customWidth="1"/>
    <col min="7" max="7" width="11.28515625" customWidth="1"/>
    <col min="8" max="8" width="10.85546875" customWidth="1"/>
    <col min="9" max="9" width="11.85546875" customWidth="1"/>
  </cols>
  <sheetData>
    <row r="1" spans="1:14" ht="18.75" x14ac:dyDescent="0.25">
      <c r="A1" s="18" t="s">
        <v>0</v>
      </c>
      <c r="B1" s="18"/>
      <c r="C1" s="18"/>
      <c r="D1" s="18"/>
      <c r="E1" s="1"/>
    </row>
    <row r="2" spans="1:14" ht="18.75" x14ac:dyDescent="0.25">
      <c r="A2" s="2"/>
      <c r="B2" s="2"/>
      <c r="C2" s="2"/>
      <c r="D2" s="2"/>
      <c r="E2" s="2"/>
      <c r="K2" s="3"/>
      <c r="L2" s="3"/>
      <c r="M2" s="3"/>
      <c r="N2" s="3"/>
    </row>
    <row r="3" spans="1:14" ht="18.75" x14ac:dyDescent="0.25">
      <c r="A3" s="2"/>
      <c r="B3" s="2"/>
      <c r="C3" s="2"/>
      <c r="D3" s="2"/>
      <c r="E3" s="2"/>
    </row>
    <row r="4" spans="1:14" x14ac:dyDescent="0.25">
      <c r="A4" s="4" t="s">
        <v>1</v>
      </c>
    </row>
    <row r="5" spans="1:14" ht="15.75" x14ac:dyDescent="0.25">
      <c r="A5" s="5"/>
      <c r="B5" s="6" t="s">
        <v>2</v>
      </c>
      <c r="C5" s="5"/>
      <c r="D5" s="7"/>
      <c r="E5" s="7"/>
    </row>
    <row r="6" spans="1:14" x14ac:dyDescent="0.25">
      <c r="B6" s="8" t="s">
        <v>3</v>
      </c>
      <c r="D6" s="8"/>
      <c r="E6" s="8"/>
    </row>
    <row r="8" spans="1:14" ht="51.75" x14ac:dyDescent="0.25">
      <c r="A8" s="19" t="s">
        <v>4</v>
      </c>
      <c r="B8" s="16" t="s">
        <v>5</v>
      </c>
      <c r="C8" s="17">
        <v>2017</v>
      </c>
      <c r="D8" s="17">
        <v>2018</v>
      </c>
      <c r="E8" s="17">
        <v>2019</v>
      </c>
      <c r="F8" s="17">
        <v>2020</v>
      </c>
      <c r="G8" s="17">
        <v>2021</v>
      </c>
    </row>
    <row r="9" spans="1:14" x14ac:dyDescent="0.25">
      <c r="A9" s="19"/>
      <c r="B9" s="16" t="s">
        <v>6</v>
      </c>
      <c r="C9" s="22" t="s">
        <v>20</v>
      </c>
      <c r="D9" s="23"/>
      <c r="E9" s="23"/>
      <c r="F9" s="23"/>
      <c r="G9" s="24"/>
    </row>
    <row r="10" spans="1:14" x14ac:dyDescent="0.25">
      <c r="A10" s="9" t="s">
        <v>7</v>
      </c>
      <c r="B10" s="10">
        <v>0.31</v>
      </c>
      <c r="C10" s="11">
        <f>2586678*B10</f>
        <v>801870.18</v>
      </c>
      <c r="D10" s="11">
        <f>2613883*B10</f>
        <v>810303.73</v>
      </c>
      <c r="E10" s="11">
        <f>2517399*B10</f>
        <v>780393.69</v>
      </c>
      <c r="F10" s="11">
        <f>2411264*B10</f>
        <v>747491.83999999997</v>
      </c>
      <c r="G10" s="11">
        <f>2426952*B10</f>
        <v>752355.12</v>
      </c>
    </row>
    <row r="11" spans="1:14" x14ac:dyDescent="0.25">
      <c r="A11" s="9" t="s">
        <v>8</v>
      </c>
      <c r="B11" s="10">
        <v>0.15</v>
      </c>
      <c r="C11" s="11">
        <f t="shared" ref="C11:C18" si="0">2586678*B11</f>
        <v>388001.7</v>
      </c>
      <c r="D11" s="11">
        <f t="shared" ref="D11:D18" si="1">2613883*B11</f>
        <v>392082.45</v>
      </c>
      <c r="E11" s="11">
        <f t="shared" ref="E11:E18" si="2">2517399*B11</f>
        <v>377609.85</v>
      </c>
      <c r="F11" s="11">
        <f t="shared" ref="F11:F18" si="3">2411264*B11</f>
        <v>361689.59999999998</v>
      </c>
      <c r="G11" s="11">
        <f t="shared" ref="G11:G18" si="4">2426952*B11</f>
        <v>364042.8</v>
      </c>
    </row>
    <row r="12" spans="1:14" x14ac:dyDescent="0.25">
      <c r="A12" s="9" t="s">
        <v>9</v>
      </c>
      <c r="B12" s="10">
        <v>0.06</v>
      </c>
      <c r="C12" s="11">
        <f t="shared" si="0"/>
        <v>155200.68</v>
      </c>
      <c r="D12" s="11">
        <f t="shared" si="1"/>
        <v>156832.97999999998</v>
      </c>
      <c r="E12" s="11">
        <f t="shared" si="2"/>
        <v>151043.94</v>
      </c>
      <c r="F12" s="11">
        <f t="shared" si="3"/>
        <v>144675.84</v>
      </c>
      <c r="G12" s="11">
        <f t="shared" si="4"/>
        <v>145617.12</v>
      </c>
    </row>
    <row r="13" spans="1:14" x14ac:dyDescent="0.25">
      <c r="A13" s="9" t="s">
        <v>10</v>
      </c>
      <c r="B13" s="10">
        <v>0.02</v>
      </c>
      <c r="C13" s="11">
        <f t="shared" si="0"/>
        <v>51733.56</v>
      </c>
      <c r="D13" s="11">
        <f t="shared" si="1"/>
        <v>52277.66</v>
      </c>
      <c r="E13" s="11">
        <f t="shared" si="2"/>
        <v>50347.98</v>
      </c>
      <c r="F13" s="11">
        <f t="shared" si="3"/>
        <v>48225.279999999999</v>
      </c>
      <c r="G13" s="11">
        <f t="shared" si="4"/>
        <v>48539.040000000001</v>
      </c>
    </row>
    <row r="14" spans="1:14" x14ac:dyDescent="0.25">
      <c r="A14" s="9" t="s">
        <v>11</v>
      </c>
      <c r="B14" s="10">
        <v>0.22</v>
      </c>
      <c r="C14" s="11">
        <f t="shared" si="0"/>
        <v>569069.16</v>
      </c>
      <c r="D14" s="11">
        <f t="shared" si="1"/>
        <v>575054.26</v>
      </c>
      <c r="E14" s="11">
        <f t="shared" si="2"/>
        <v>553827.78</v>
      </c>
      <c r="F14" s="11">
        <f t="shared" si="3"/>
        <v>530478.07999999996</v>
      </c>
      <c r="G14" s="11">
        <f t="shared" si="4"/>
        <v>533929.44000000006</v>
      </c>
    </row>
    <row r="15" spans="1:14" x14ac:dyDescent="0.25">
      <c r="A15" s="9" t="s">
        <v>12</v>
      </c>
      <c r="B15" s="10">
        <v>0.09</v>
      </c>
      <c r="C15" s="11">
        <f t="shared" si="0"/>
        <v>232801.02</v>
      </c>
      <c r="D15" s="11">
        <f t="shared" si="1"/>
        <v>235249.47</v>
      </c>
      <c r="E15" s="11">
        <f t="shared" si="2"/>
        <v>226565.91</v>
      </c>
      <c r="F15" s="11">
        <f t="shared" si="3"/>
        <v>217013.75999999998</v>
      </c>
      <c r="G15" s="11">
        <f t="shared" si="4"/>
        <v>218425.68</v>
      </c>
    </row>
    <row r="16" spans="1:14" x14ac:dyDescent="0.25">
      <c r="A16" s="9" t="s">
        <v>13</v>
      </c>
      <c r="B16" s="10">
        <v>0.03</v>
      </c>
      <c r="C16" s="11">
        <f t="shared" si="0"/>
        <v>77600.34</v>
      </c>
      <c r="D16" s="11">
        <f t="shared" si="1"/>
        <v>78416.489999999991</v>
      </c>
      <c r="E16" s="11">
        <f t="shared" si="2"/>
        <v>75521.97</v>
      </c>
      <c r="F16" s="11">
        <f t="shared" si="3"/>
        <v>72337.919999999998</v>
      </c>
      <c r="G16" s="11">
        <f t="shared" si="4"/>
        <v>72808.56</v>
      </c>
    </row>
    <row r="17" spans="1:7" x14ac:dyDescent="0.25">
      <c r="A17" s="9" t="s">
        <v>14</v>
      </c>
      <c r="B17" s="10">
        <v>0.01</v>
      </c>
      <c r="C17" s="11">
        <f t="shared" si="0"/>
        <v>25866.78</v>
      </c>
      <c r="D17" s="11">
        <f t="shared" si="1"/>
        <v>26138.83</v>
      </c>
      <c r="E17" s="11">
        <f t="shared" si="2"/>
        <v>25173.99</v>
      </c>
      <c r="F17" s="11">
        <f t="shared" si="3"/>
        <v>24112.639999999999</v>
      </c>
      <c r="G17" s="11">
        <f t="shared" si="4"/>
        <v>24269.52</v>
      </c>
    </row>
    <row r="18" spans="1:7" x14ac:dyDescent="0.25">
      <c r="A18" s="9" t="s">
        <v>15</v>
      </c>
      <c r="B18" s="10">
        <v>0.11</v>
      </c>
      <c r="C18" s="11">
        <f t="shared" si="0"/>
        <v>284534.58</v>
      </c>
      <c r="D18" s="11">
        <f t="shared" si="1"/>
        <v>287527.13</v>
      </c>
      <c r="E18" s="11">
        <f t="shared" si="2"/>
        <v>276913.89</v>
      </c>
      <c r="F18" s="11">
        <f t="shared" si="3"/>
        <v>265239.03999999998</v>
      </c>
      <c r="G18" s="11">
        <f t="shared" si="4"/>
        <v>266964.72000000003</v>
      </c>
    </row>
    <row r="19" spans="1:7" x14ac:dyDescent="0.25">
      <c r="A19" s="20" t="s">
        <v>16</v>
      </c>
      <c r="B19" s="21"/>
      <c r="C19" s="12">
        <f>SUM(C10:C18)</f>
        <v>2586678</v>
      </c>
      <c r="D19" s="12">
        <f>SUM(D10:D18)</f>
        <v>2613883</v>
      </c>
      <c r="E19" s="12">
        <f>SUM(E10:E18)</f>
        <v>2517399.0000000005</v>
      </c>
      <c r="F19" s="12">
        <f>SUM(F10:F18)</f>
        <v>2411264.0000000005</v>
      </c>
      <c r="G19" s="12">
        <f>SUM(G10:G18)</f>
        <v>2426952</v>
      </c>
    </row>
    <row r="20" spans="1:7" x14ac:dyDescent="0.25">
      <c r="A20" s="13" t="s">
        <v>17</v>
      </c>
    </row>
    <row r="21" spans="1:7" x14ac:dyDescent="0.25">
      <c r="A21" s="14" t="s">
        <v>18</v>
      </c>
      <c r="B21" s="15" t="s">
        <v>19</v>
      </c>
    </row>
  </sheetData>
  <mergeCells count="4">
    <mergeCell ref="A1:D1"/>
    <mergeCell ref="A8:A9"/>
    <mergeCell ref="A19:B19"/>
    <mergeCell ref="C9:G9"/>
  </mergeCells>
  <hyperlinks>
    <hyperlink ref="B21" r:id="rId1" xr:uid="{60B3CEB8-9D3D-4867-A0E0-83650C3D3CF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12BD7-213A-4727-A2F1-35E3F99C3D5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09_tiplogie di rifiuto evitab </vt:lpstr>
      <vt:lpstr>Foglio1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Segazzi Luca</dc:creator>
  <cp:lastModifiedBy>Luca Segazzi</cp:lastModifiedBy>
  <dcterms:created xsi:type="dcterms:W3CDTF">2023-02-07T13:53:52Z</dcterms:created>
  <dcterms:modified xsi:type="dcterms:W3CDTF">2023-05-02T08:04:44Z</dcterms:modified>
</cp:coreProperties>
</file>