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prambiente-my.sharepoint.com/personal/luca_segazzi_isprambiente_it/Documents/Desktop/Indicatori_PON_2023_I_tranche_REVGOV/07_RIFIUTO UMIDO EVITABILE URBANO/"/>
    </mc:Choice>
  </mc:AlternateContent>
  <xr:revisionPtr revIDLastSave="13" documentId="8_{DD8E8A58-44E5-42ED-9C54-769FECB4A024}" xr6:coauthVersionLast="47" xr6:coauthVersionMax="47" xr10:uidLastSave="{E377FC6E-00DD-4D31-AF0B-BF83784E079C}"/>
  <bookViews>
    <workbookView xWindow="3510" yWindow="3510" windowWidth="21600" windowHeight="11385" xr2:uid="{E1A171F4-BF9B-4768-B824-B2D82EC7498B}"/>
  </bookViews>
  <sheets>
    <sheet name="06_frazione umida nel RU" sheetId="2" r:id="rId1"/>
    <sheet name="Legend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2" l="1"/>
  <c r="E46" i="2"/>
  <c r="D46" i="2"/>
  <c r="C46" i="2"/>
  <c r="B46" i="2"/>
  <c r="F45" i="2"/>
  <c r="E45" i="2"/>
  <c r="D45" i="2"/>
  <c r="C45" i="2"/>
  <c r="B45" i="2"/>
  <c r="F44" i="2"/>
  <c r="E44" i="2"/>
  <c r="D44" i="2"/>
  <c r="C44" i="2"/>
  <c r="B44" i="2"/>
  <c r="F42" i="2"/>
  <c r="E42" i="2"/>
  <c r="D42" i="2"/>
  <c r="C42" i="2"/>
  <c r="B42" i="2"/>
  <c r="F41" i="2"/>
  <c r="E41" i="2"/>
  <c r="D41" i="2"/>
  <c r="C41" i="2"/>
  <c r="B41" i="2"/>
  <c r="F40" i="2"/>
  <c r="E40" i="2"/>
  <c r="D40" i="2"/>
  <c r="C40" i="2"/>
  <c r="B40" i="2"/>
  <c r="F38" i="2"/>
  <c r="F36" i="2" s="1"/>
  <c r="E38" i="2"/>
  <c r="D38" i="2"/>
  <c r="C38" i="2"/>
  <c r="B38" i="2"/>
  <c r="F37" i="2"/>
  <c r="E37" i="2"/>
  <c r="D37" i="2"/>
  <c r="D36" i="2" s="1"/>
  <c r="C37" i="2"/>
  <c r="B37" i="2"/>
  <c r="F34" i="2"/>
  <c r="E34" i="2"/>
  <c r="D34" i="2"/>
  <c r="C34" i="2"/>
  <c r="B34" i="2"/>
  <c r="B35" i="2" s="1"/>
  <c r="F33" i="2"/>
  <c r="E33" i="2"/>
  <c r="D33" i="2"/>
  <c r="C33" i="2"/>
  <c r="B33" i="2"/>
  <c r="F32" i="2"/>
  <c r="E32" i="2"/>
  <c r="D32" i="2"/>
  <c r="C32" i="2"/>
  <c r="B32" i="2"/>
  <c r="F31" i="2"/>
  <c r="E31" i="2"/>
  <c r="D31" i="2"/>
  <c r="D35" i="2" s="1"/>
  <c r="C31" i="2"/>
  <c r="B31" i="2"/>
  <c r="F30" i="2"/>
  <c r="E30" i="2"/>
  <c r="D30" i="2"/>
  <c r="C30" i="2"/>
  <c r="B30" i="2"/>
  <c r="C36" i="2" l="1"/>
  <c r="E35" i="2"/>
  <c r="F35" i="2"/>
  <c r="E36" i="2"/>
  <c r="C35" i="2"/>
  <c r="B36" i="2"/>
</calcChain>
</file>

<file path=xl/sharedStrings.xml><?xml version="1.0" encoding="utf-8"?>
<sst xmlns="http://schemas.openxmlformats.org/spreadsheetml/2006/main" count="76" uniqueCount="71">
  <si>
    <t>Rifiuti</t>
  </si>
  <si>
    <t>Territorio:REGIONALE</t>
  </si>
  <si>
    <r>
      <rPr>
        <b/>
        <i/>
        <sz val="12"/>
        <color rgb="FF000000"/>
        <rFont val="Calibri"/>
        <family val="2"/>
        <scheme val="minor"/>
      </rPr>
      <t>Nome indicatore:</t>
    </r>
    <r>
      <rPr>
        <b/>
        <sz val="12"/>
        <color rgb="FF000000"/>
        <rFont val="Calibri"/>
        <family val="2"/>
        <scheme val="minor"/>
      </rPr>
      <t xml:space="preserve"> RIFIUTO UMIDO EVITABILE URBANO</t>
    </r>
  </si>
  <si>
    <t>Regione</t>
  </si>
  <si>
    <t xml:space="preserve">Piemonte </t>
  </si>
  <si>
    <t>Valle d'Aosta</t>
  </si>
  <si>
    <t xml:space="preserve">Lombardia </t>
  </si>
  <si>
    <t xml:space="preserve">Trentino-Alto Adige </t>
  </si>
  <si>
    <t xml:space="preserve">Veneto </t>
  </si>
  <si>
    <t>Friuli-Venezia Giulia</t>
  </si>
  <si>
    <t xml:space="preserve">Liguria </t>
  </si>
  <si>
    <t xml:space="preserve">Emilia-Romagna </t>
  </si>
  <si>
    <t xml:space="preserve">Toscana </t>
  </si>
  <si>
    <t xml:space="preserve">Umbria </t>
  </si>
  <si>
    <t xml:space="preserve">Marche </t>
  </si>
  <si>
    <t xml:space="preserve">Lazio </t>
  </si>
  <si>
    <t xml:space="preserve">Abruzzo </t>
  </si>
  <si>
    <t xml:space="preserve">Molise </t>
  </si>
  <si>
    <t xml:space="preserve">Campania </t>
  </si>
  <si>
    <t xml:space="preserve">Puglia </t>
  </si>
  <si>
    <t xml:space="preserve">Basilicata </t>
  </si>
  <si>
    <t>Calabria</t>
  </si>
  <si>
    <t>Sicilia</t>
  </si>
  <si>
    <t xml:space="preserve">Sardegna </t>
  </si>
  <si>
    <t>Italia</t>
  </si>
  <si>
    <t xml:space="preserve">    - Nord</t>
  </si>
  <si>
    <t xml:space="preserve">        - Nord-ovest</t>
  </si>
  <si>
    <t xml:space="preserve">        - Nord-est</t>
  </si>
  <si>
    <t xml:space="preserve">    - Centro</t>
  </si>
  <si>
    <t xml:space="preserve">    - Centro-Nord</t>
  </si>
  <si>
    <t xml:space="preserve">    - Mezzogiorno</t>
  </si>
  <si>
    <t xml:space="preserve">        - Sud</t>
  </si>
  <si>
    <t xml:space="preserve">        - Isole</t>
  </si>
  <si>
    <t>Ciclo di programmazione F. S. 2014-20</t>
  </si>
  <si>
    <t xml:space="preserve">    - Regioni più sviluppate</t>
  </si>
  <si>
    <t xml:space="preserve">    - Regioni in transizione</t>
  </si>
  <si>
    <t xml:space="preserve">    - Regioni meno sviluppate</t>
  </si>
  <si>
    <t>Ciclo di programmazione F. S. 2021-27</t>
  </si>
  <si>
    <t>Fonte: ISPRA</t>
  </si>
  <si>
    <t>Metadati:</t>
  </si>
  <si>
    <t>https://annuario.isprambiente.it/pon/basic/53</t>
  </si>
  <si>
    <t>Legenda delle ripartizioni e degli aggregati territoriali</t>
  </si>
  <si>
    <r>
      <t xml:space="preserve">  - 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Emilia-Romagna)</t>
    </r>
  </si>
  <si>
    <r>
      <t xml:space="preserve">  - Nord-ovest
</t>
    </r>
    <r>
      <rPr>
        <sz val="10"/>
        <color indexed="8"/>
        <rFont val="Tahoma"/>
        <family val="2"/>
      </rPr>
      <t>(Piemonte, Valle d'Aosta/Vallée d'Aoste, Lombardia, Liguria)</t>
    </r>
  </si>
  <si>
    <r>
      <t xml:space="preserve">  - Nord-est
</t>
    </r>
    <r>
      <rPr>
        <sz val="10"/>
        <color indexed="8"/>
        <rFont val="Tahoma"/>
        <family val="2"/>
      </rPr>
      <t>(Trentino-Alto Adige/Südtirol, Veneto, Friuli-Venezia Giulia, Emilia-Romagna)</t>
    </r>
  </si>
  <si>
    <r>
      <t xml:space="preserve">  - Centro
</t>
    </r>
    <r>
      <rPr>
        <sz val="10"/>
        <color indexed="8"/>
        <rFont val="Tahoma"/>
        <family val="2"/>
      </rPr>
      <t>(Toscana, Umbria, Marche, Lazio)</t>
    </r>
  </si>
  <si>
    <r>
      <t xml:space="preserve">  - Centro-Nord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</si>
  <si>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Mezzogiorno
</t>
    </r>
    <r>
      <rPr>
        <sz val="10"/>
        <color indexed="8"/>
        <rFont val="Tahoma"/>
        <family val="2"/>
      </rPr>
      <t>(Abruzzo, Molise, Campania, Puglia, Basilicata, Calabria, Sicilia, Sardegna)</t>
    </r>
  </si>
  <si>
    <r>
      <t xml:space="preserve">  - Sud
</t>
    </r>
    <r>
      <rPr>
        <sz val="10"/>
        <color indexed="8"/>
        <rFont val="Tahoma"/>
        <family val="2"/>
      </rPr>
      <t>(Abruzzo, Molise, Campania, Puglia, Basilicata, Calabria)</t>
    </r>
  </si>
  <si>
    <r>
      <t xml:space="preserve">  - Isole
</t>
    </r>
    <r>
      <rPr>
        <sz val="10"/>
        <color indexed="8"/>
        <rFont val="Tahoma"/>
        <family val="2"/>
      </rPr>
      <t>(Sicilia, Sardegna)</t>
    </r>
  </si>
  <si>
    <r>
      <t xml:space="preserve">  - Regioni più sviluppate
</t>
    </r>
    <r>
      <rPr>
        <sz val="10"/>
        <rFont val="Tahoma"/>
        <family val="2"/>
      </rPr>
      <t xml:space="preserve">(Piemonte, Valle d'Aosta/Vallée d'Aoste, Lombardia, Trentino-Alto Adige/Südtirol, Veneto, Friuli-Venezia Giulia, Liguria, Emilia-Romagna, Toscana, Lazio) </t>
    </r>
  </si>
  <si>
    <r>
      <t xml:space="preserve">  - Regioni in transizione
</t>
    </r>
    <r>
      <rPr>
        <sz val="10"/>
        <rFont val="Tahoma"/>
        <family val="2"/>
      </rPr>
      <t>(Marche, Umbria, Abruzzo)</t>
    </r>
  </si>
  <si>
    <r>
      <t xml:space="preserve">  - Regioni meno sviluppate
</t>
    </r>
    <r>
      <rPr>
        <sz val="10"/>
        <rFont val="Tahoma"/>
        <family val="2"/>
      </rPr>
      <t>(Molise, Campania, Puglia, Basilicata, Calabria, Sicilia, Sardegna)</t>
    </r>
  </si>
  <si>
    <r>
      <t xml:space="preserve">  - Regioni più sviluppate
</t>
    </r>
    <r>
      <rPr>
        <sz val="10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</si>
  <si>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Regioni in transizione
</t>
    </r>
    <r>
      <rPr>
        <sz val="10"/>
        <rFont val="Tahoma"/>
        <family val="2"/>
      </rPr>
      <t>(Abruzzo, Molise, Sardegna)</t>
    </r>
  </si>
  <si>
    <r>
      <t xml:space="preserve">  - Regioni meno sviluppate
</t>
    </r>
    <r>
      <rPr>
        <sz val="10"/>
        <rFont val="Tahoma"/>
        <family val="2"/>
      </rPr>
      <t>(Campania, Puglia, Basilicata, Calabria, Sicilia)</t>
    </r>
  </si>
  <si>
    <t>Legenda Colori :</t>
  </si>
  <si>
    <t xml:space="preserve"> - Colore linguetta foglio di lavoro</t>
  </si>
  <si>
    <t xml:space="preserve"> Indicatore che fa parte delle tavole di osservazione del QSN</t>
  </si>
  <si>
    <t xml:space="preserve"> Indicatore il cui grafico è presente sul portale Opencoesione: http://www.opencoesione.gov.it/dati-istat-di-contesto/</t>
  </si>
  <si>
    <t xml:space="preserve"> L'indicatore fa parte del set di indicatori dell'Accordo di Partenariato 2014-2020</t>
  </si>
  <si>
    <t xml:space="preserve"> - Colore titolo indicatore (FONTE)</t>
  </si>
  <si>
    <t xml:space="preserve"> Istat</t>
  </si>
  <si>
    <t xml:space="preserve"> Altri enti Sistan</t>
  </si>
  <si>
    <t xml:space="preserve"> Banca d'Italia e UIC</t>
  </si>
  <si>
    <t xml:space="preserve"> Enti non Sistan</t>
  </si>
  <si>
    <t>Caratteri(Convenzionali):</t>
  </si>
  <si>
    <t xml:space="preserve"> Linea ( - )     quando il fenomeno non esiste oppure quando il fenomeno esiste e viene rilevato, ma i casi non si sono verificati.</t>
  </si>
  <si>
    <t xml:space="preserve"> Quattro puntini ( .... )     quando il fenomeno esiste, ma i dati non si conoscono per qualsiasi ragione.</t>
  </si>
  <si>
    <t>Nome tabella: Stima del rifiuto organico urbano per regione (2017-2021)</t>
  </si>
  <si>
    <t>tonnellate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</si>
</sst>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theme="1"/>
      <name val="Tahoma"/>
      <family val="2"/>
    </font>
    <font>
      <b/>
      <sz val="10"/>
      <color theme="3"/>
      <name val="Tahoma"/>
      <family val="2"/>
    </font>
    <font>
      <sz val="10"/>
      <color indexed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theme="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1"/>
      <color rgb="FFFFA500"/>
      <name val="Calibri"/>
      <family val="2"/>
      <scheme val="minor"/>
    </font>
    <font>
      <b/>
      <sz val="11"/>
      <color rgb="FFEE82EE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A52A2A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EE82EE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/>
    <xf numFmtId="0" fontId="1" fillId="0" borderId="0"/>
  </cellStyleXfs>
  <cellXfs count="50">
    <xf numFmtId="0" fontId="0" fillId="0" borderId="0" xfId="0"/>
    <xf numFmtId="0" fontId="5" fillId="0" borderId="0" xfId="0" applyFont="1"/>
    <xf numFmtId="0" fontId="7" fillId="0" borderId="0" xfId="0" applyFont="1"/>
    <xf numFmtId="1" fontId="8" fillId="0" borderId="0" xfId="1" applyNumberFormat="1" applyFont="1"/>
    <xf numFmtId="0" fontId="9" fillId="0" borderId="2" xfId="1" applyNumberFormat="1" applyFont="1" applyFill="1" applyBorder="1" applyAlignment="1">
      <alignment horizontal="center" wrapText="1"/>
    </xf>
    <xf numFmtId="164" fontId="10" fillId="0" borderId="2" xfId="1" applyNumberFormat="1" applyFont="1" applyBorder="1"/>
    <xf numFmtId="164" fontId="11" fillId="0" borderId="2" xfId="1" applyNumberFormat="1" applyFont="1" applyBorder="1"/>
    <xf numFmtId="0" fontId="9" fillId="0" borderId="2" xfId="3" applyFont="1" applyBorder="1" applyAlignment="1">
      <alignment wrapText="1"/>
    </xf>
    <xf numFmtId="164" fontId="13" fillId="0" borderId="2" xfId="0" applyNumberFormat="1" applyFont="1" applyBorder="1"/>
    <xf numFmtId="0" fontId="10" fillId="0" borderId="0" xfId="0" applyFont="1"/>
    <xf numFmtId="0" fontId="14" fillId="3" borderId="0" xfId="4" applyFont="1" applyFill="1"/>
    <xf numFmtId="0" fontId="15" fillId="3" borderId="0" xfId="4" applyFont="1" applyFill="1"/>
    <xf numFmtId="0" fontId="16" fillId="3" borderId="0" xfId="4" applyFont="1" applyFill="1" applyAlignment="1">
      <alignment horizontal="left" vertical="center" wrapText="1"/>
    </xf>
    <xf numFmtId="0" fontId="15" fillId="3" borderId="0" xfId="4" applyFont="1" applyFill="1" applyAlignment="1">
      <alignment horizontal="left" vertical="center" wrapText="1"/>
    </xf>
    <xf numFmtId="0" fontId="19" fillId="3" borderId="0" xfId="4" applyFont="1" applyFill="1"/>
    <xf numFmtId="0" fontId="8" fillId="0" borderId="0" xfId="0" applyFont="1"/>
    <xf numFmtId="0" fontId="20" fillId="3" borderId="0" xfId="4" applyFont="1" applyFill="1"/>
    <xf numFmtId="0" fontId="2" fillId="3" borderId="0" xfId="4" applyFont="1" applyFill="1"/>
    <xf numFmtId="0" fontId="15" fillId="4" borderId="0" xfId="4" applyFont="1" applyFill="1"/>
    <xf numFmtId="0" fontId="21" fillId="3" borderId="0" xfId="4" applyFont="1" applyFill="1"/>
    <xf numFmtId="0" fontId="15" fillId="5" borderId="0" xfId="4" applyFont="1" applyFill="1"/>
    <xf numFmtId="0" fontId="22" fillId="3" borderId="0" xfId="4" applyFont="1" applyFill="1"/>
    <xf numFmtId="0" fontId="15" fillId="6" borderId="0" xfId="4" applyFont="1" applyFill="1"/>
    <xf numFmtId="0" fontId="23" fillId="3" borderId="0" xfId="4" applyFont="1" applyFill="1"/>
    <xf numFmtId="0" fontId="15" fillId="7" borderId="0" xfId="4" applyFont="1" applyFill="1"/>
    <xf numFmtId="0" fontId="24" fillId="3" borderId="0" xfId="4" applyFont="1" applyFill="1"/>
    <xf numFmtId="0" fontId="15" fillId="8" borderId="0" xfId="4" applyFont="1" applyFill="1"/>
    <xf numFmtId="0" fontId="25" fillId="3" borderId="0" xfId="4" applyFont="1" applyFill="1"/>
    <xf numFmtId="0" fontId="15" fillId="9" borderId="0" xfId="4" applyFont="1" applyFill="1"/>
    <xf numFmtId="0" fontId="26" fillId="3" borderId="0" xfId="4" applyFont="1" applyFill="1"/>
    <xf numFmtId="0" fontId="15" fillId="10" borderId="0" xfId="4" applyFont="1" applyFill="1"/>
    <xf numFmtId="0" fontId="27" fillId="3" borderId="0" xfId="4" applyFont="1" applyFill="1"/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2" xfId="0" applyFont="1" applyBorder="1"/>
    <xf numFmtId="3" fontId="10" fillId="0" borderId="2" xfId="0" applyNumberFormat="1" applyFont="1" applyBorder="1"/>
    <xf numFmtId="0" fontId="13" fillId="0" borderId="2" xfId="0" applyFont="1" applyBorder="1"/>
    <xf numFmtId="3" fontId="10" fillId="0" borderId="2" xfId="0" applyNumberFormat="1" applyFont="1" applyBorder="1" applyAlignment="1">
      <alignment horizontal="center"/>
    </xf>
    <xf numFmtId="164" fontId="0" fillId="0" borderId="0" xfId="0" applyNumberFormat="1"/>
    <xf numFmtId="0" fontId="13" fillId="0" borderId="0" xfId="0" applyFont="1"/>
    <xf numFmtId="0" fontId="3" fillId="0" borderId="0" xfId="2"/>
    <xf numFmtId="164" fontId="9" fillId="0" borderId="1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center" wrapText="1"/>
    </xf>
    <xf numFmtId="0" fontId="9" fillId="0" borderId="5" xfId="1" applyNumberFormat="1" applyFont="1" applyFill="1" applyBorder="1" applyAlignment="1">
      <alignment horizontal="center" wrapText="1"/>
    </xf>
    <xf numFmtId="0" fontId="9" fillId="0" borderId="6" xfId="1" applyNumberFormat="1" applyFont="1" applyFill="1" applyBorder="1" applyAlignment="1">
      <alignment horizontal="center" wrapText="1"/>
    </xf>
    <xf numFmtId="0" fontId="16" fillId="3" borderId="0" xfId="4" applyFont="1" applyFill="1" applyAlignment="1">
      <alignment horizontal="left" vertical="center" wrapText="1"/>
    </xf>
    <xf numFmtId="0" fontId="15" fillId="3" borderId="0" xfId="4" applyFont="1" applyFill="1" applyAlignment="1">
      <alignment horizontal="left" vertical="center" wrapText="1"/>
    </xf>
    <xf numFmtId="0" fontId="18" fillId="3" borderId="0" xfId="4" applyFont="1" applyFill="1" applyAlignment="1">
      <alignment horizontal="left" vertical="center" wrapText="1"/>
    </xf>
    <xf numFmtId="0" fontId="19" fillId="3" borderId="0" xfId="4" applyFont="1" applyFill="1" applyAlignment="1">
      <alignment horizontal="left" vertical="center" wrapText="1"/>
    </xf>
  </cellXfs>
  <cellStyles count="5">
    <cellStyle name="Collegamento ipertestuale" xfId="2" builtinId="8"/>
    <cellStyle name="Migliaia" xfId="1" builtinId="3"/>
    <cellStyle name="Normale" xfId="0" builtinId="0"/>
    <cellStyle name="Normale 2" xfId="4" xr:uid="{B80B6BEF-80EC-472E-9850-860CF7216C10}"/>
    <cellStyle name="Normale_query 2019 originali_1" xfId="3" xr:uid="{BAE22C1A-7D09-4B82-8A8E-8B6F9B3365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nnuario.isprambiente.it/pon/basic/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E5534-8D0C-48DB-B16C-BA9EFF2FAD81}">
  <dimension ref="A1:F48"/>
  <sheetViews>
    <sheetView tabSelected="1" workbookViewId="0"/>
  </sheetViews>
  <sheetFormatPr defaultRowHeight="15" x14ac:dyDescent="0.25"/>
  <cols>
    <col min="1" max="1" width="27.42578125" customWidth="1"/>
    <col min="2" max="2" width="11.42578125" customWidth="1"/>
    <col min="3" max="3" width="11" customWidth="1"/>
    <col min="4" max="4" width="10.7109375" bestFit="1" customWidth="1"/>
    <col min="5" max="5" width="11" customWidth="1"/>
    <col min="6" max="6" width="10.42578125" customWidth="1"/>
  </cols>
  <sheetData>
    <row r="1" spans="1:6" ht="18.75" x14ac:dyDescent="0.25">
      <c r="A1" s="32" t="s">
        <v>0</v>
      </c>
      <c r="B1" s="32"/>
      <c r="C1" s="32"/>
      <c r="D1" s="32"/>
    </row>
    <row r="3" spans="1:6" x14ac:dyDescent="0.25">
      <c r="A3" s="33" t="s">
        <v>1</v>
      </c>
    </row>
    <row r="4" spans="1:6" ht="15.75" x14ac:dyDescent="0.25">
      <c r="B4" s="1" t="s">
        <v>2</v>
      </c>
    </row>
    <row r="5" spans="1:6" x14ac:dyDescent="0.25">
      <c r="B5" s="2" t="s">
        <v>69</v>
      </c>
    </row>
    <row r="6" spans="1:6" x14ac:dyDescent="0.25">
      <c r="A6" s="3"/>
    </row>
    <row r="8" spans="1:6" x14ac:dyDescent="0.25">
      <c r="A8" s="41" t="s">
        <v>3</v>
      </c>
      <c r="B8" s="4">
        <v>2017</v>
      </c>
      <c r="C8" s="4">
        <v>2018</v>
      </c>
      <c r="D8" s="4">
        <v>2019</v>
      </c>
      <c r="E8" s="4">
        <v>2020</v>
      </c>
      <c r="F8" s="4">
        <v>2021</v>
      </c>
    </row>
    <row r="9" spans="1:6" x14ac:dyDescent="0.25">
      <c r="A9" s="42"/>
      <c r="B9" s="43" t="s">
        <v>70</v>
      </c>
      <c r="C9" s="44"/>
      <c r="D9" s="44"/>
      <c r="E9" s="44"/>
      <c r="F9" s="45"/>
    </row>
    <row r="10" spans="1:6" x14ac:dyDescent="0.25">
      <c r="A10" s="5" t="s">
        <v>4</v>
      </c>
      <c r="B10" s="6">
        <v>542824.24035870645</v>
      </c>
      <c r="C10" s="6">
        <v>570519.31748704438</v>
      </c>
      <c r="D10" s="6">
        <v>569469.83291635348</v>
      </c>
      <c r="E10" s="6">
        <v>547562.09734456276</v>
      </c>
      <c r="F10" s="6">
        <v>540871.2627731628</v>
      </c>
    </row>
    <row r="11" spans="1:6" x14ac:dyDescent="0.25">
      <c r="A11" s="5" t="s">
        <v>5</v>
      </c>
      <c r="B11" s="6">
        <v>7999.95</v>
      </c>
      <c r="C11" s="6">
        <v>4612.26</v>
      </c>
      <c r="D11" s="6">
        <v>9278.9270000000033</v>
      </c>
      <c r="E11" s="6">
        <v>15689.880385386532</v>
      </c>
      <c r="F11" s="6">
        <v>2528.3712500000001</v>
      </c>
    </row>
    <row r="12" spans="1:6" x14ac:dyDescent="0.25">
      <c r="A12" s="5" t="s">
        <v>6</v>
      </c>
      <c r="B12" s="6">
        <v>1091746.1377307901</v>
      </c>
      <c r="C12" s="6">
        <v>1094215.1040573299</v>
      </c>
      <c r="D12" s="6">
        <v>1101189.3450694501</v>
      </c>
      <c r="E12" s="6">
        <v>1048427.3747710499</v>
      </c>
      <c r="F12" s="6">
        <v>1066945.2217939701</v>
      </c>
    </row>
    <row r="13" spans="1:6" x14ac:dyDescent="0.25">
      <c r="A13" s="5" t="s">
        <v>7</v>
      </c>
      <c r="B13" s="6">
        <v>112197.42273942972</v>
      </c>
      <c r="C13" s="6">
        <v>126914.54822143127</v>
      </c>
      <c r="D13" s="6">
        <v>122472.08652437132</v>
      </c>
      <c r="E13" s="6">
        <v>119124.41280158184</v>
      </c>
      <c r="F13" s="6">
        <v>109283.54945585891</v>
      </c>
    </row>
    <row r="14" spans="1:6" x14ac:dyDescent="0.25">
      <c r="A14" s="5" t="s">
        <v>8</v>
      </c>
      <c r="B14" s="6">
        <v>587493.30213948525</v>
      </c>
      <c r="C14" s="6">
        <v>560691.62106590625</v>
      </c>
      <c r="D14" s="6">
        <v>569793.25615582522</v>
      </c>
      <c r="E14" s="6">
        <v>544497.89220688748</v>
      </c>
      <c r="F14" s="6">
        <v>547266.71495806379</v>
      </c>
    </row>
    <row r="15" spans="1:6" x14ac:dyDescent="0.25">
      <c r="A15" s="5" t="s">
        <v>9</v>
      </c>
      <c r="B15" s="6">
        <v>134464.90566977253</v>
      </c>
      <c r="C15" s="6">
        <v>134030.97122420729</v>
      </c>
      <c r="D15" s="6">
        <v>133683.21855366929</v>
      </c>
      <c r="E15" s="6">
        <v>131719.44692960149</v>
      </c>
      <c r="F15" s="6">
        <v>129102.34425269939</v>
      </c>
    </row>
    <row r="16" spans="1:6" x14ac:dyDescent="0.25">
      <c r="A16" s="5" t="s">
        <v>10</v>
      </c>
      <c r="B16" s="6">
        <v>236689.80748760645</v>
      </c>
      <c r="C16" s="6">
        <v>235499.49621844426</v>
      </c>
      <c r="D16" s="6">
        <v>227551.13286004524</v>
      </c>
      <c r="E16" s="6">
        <v>218427.00546759617</v>
      </c>
      <c r="F16" s="6">
        <v>217612.49365126138</v>
      </c>
    </row>
    <row r="17" spans="1:6" x14ac:dyDescent="0.25">
      <c r="A17" s="5" t="s">
        <v>11</v>
      </c>
      <c r="B17" s="6">
        <v>680620.55856192287</v>
      </c>
      <c r="C17" s="6">
        <v>674597.09519756073</v>
      </c>
      <c r="D17" s="6">
        <v>650507.6847097245</v>
      </c>
      <c r="E17" s="6">
        <v>600012.8462257958</v>
      </c>
      <c r="F17" s="6">
        <v>610512.54888298339</v>
      </c>
    </row>
    <row r="18" spans="1:6" x14ac:dyDescent="0.25">
      <c r="A18" s="5" t="s">
        <v>12</v>
      </c>
      <c r="B18" s="6">
        <v>706392.47795390361</v>
      </c>
      <c r="C18" s="6">
        <v>721526.50719421357</v>
      </c>
      <c r="D18" s="6">
        <v>710938.97268896725</v>
      </c>
      <c r="E18" s="6">
        <v>656861.88224600325</v>
      </c>
      <c r="F18" s="6">
        <v>667457.53599059582</v>
      </c>
    </row>
    <row r="19" spans="1:6" x14ac:dyDescent="0.25">
      <c r="A19" s="5" t="s">
        <v>13</v>
      </c>
      <c r="B19" s="6">
        <v>129895.72066828418</v>
      </c>
      <c r="C19" s="6">
        <v>128340.04983740012</v>
      </c>
      <c r="D19" s="6">
        <v>125466.92988858977</v>
      </c>
      <c r="E19" s="6">
        <v>122586.05707274374</v>
      </c>
      <c r="F19" s="6">
        <v>123512.3871941275</v>
      </c>
    </row>
    <row r="20" spans="1:6" x14ac:dyDescent="0.25">
      <c r="A20" s="5" t="s">
        <v>14</v>
      </c>
      <c r="B20" s="6">
        <v>239021.20973796898</v>
      </c>
      <c r="C20" s="6">
        <v>219020.49076365129</v>
      </c>
      <c r="D20" s="6">
        <v>204568.81310660331</v>
      </c>
      <c r="E20" s="6">
        <v>189747.92509051418</v>
      </c>
      <c r="F20" s="6">
        <v>193327.98533286407</v>
      </c>
    </row>
    <row r="21" spans="1:6" x14ac:dyDescent="0.25">
      <c r="A21" s="5" t="s">
        <v>15</v>
      </c>
      <c r="B21" s="6">
        <v>844457.62901565223</v>
      </c>
      <c r="C21" s="6">
        <v>871184.70881184482</v>
      </c>
      <c r="D21" s="6">
        <v>819779.33151060715</v>
      </c>
      <c r="E21" s="6">
        <v>814090.87954228255</v>
      </c>
      <c r="F21" s="6">
        <v>757077.36804077984</v>
      </c>
    </row>
    <row r="22" spans="1:6" x14ac:dyDescent="0.25">
      <c r="A22" s="5" t="s">
        <v>16</v>
      </c>
      <c r="B22" s="6">
        <v>188946.41783704975</v>
      </c>
      <c r="C22" s="6">
        <v>195329.95419885477</v>
      </c>
      <c r="D22" s="6">
        <v>191383.1074660265</v>
      </c>
      <c r="E22" s="6">
        <v>182824.00154720873</v>
      </c>
      <c r="F22" s="6">
        <v>183635.32373210188</v>
      </c>
    </row>
    <row r="23" spans="1:6" x14ac:dyDescent="0.25">
      <c r="A23" s="5" t="s">
        <v>17</v>
      </c>
      <c r="B23" s="6">
        <v>30016.623822758633</v>
      </c>
      <c r="C23" s="6">
        <v>40467.637804161779</v>
      </c>
      <c r="D23" s="6">
        <v>39142.311571681312</v>
      </c>
      <c r="E23" s="6">
        <v>37356.707903255272</v>
      </c>
      <c r="F23" s="6">
        <v>38926.369711034102</v>
      </c>
    </row>
    <row r="24" spans="1:6" x14ac:dyDescent="0.25">
      <c r="A24" s="5" t="s">
        <v>18</v>
      </c>
      <c r="B24" s="6">
        <v>930085.63648875977</v>
      </c>
      <c r="C24" s="6">
        <v>933071.7356575632</v>
      </c>
      <c r="D24" s="6">
        <v>890744.26410647167</v>
      </c>
      <c r="E24" s="6">
        <v>871074.85089675768</v>
      </c>
      <c r="F24" s="6">
        <v>900401.46435289003</v>
      </c>
    </row>
    <row r="25" spans="1:6" x14ac:dyDescent="0.25">
      <c r="A25" s="5" t="s">
        <v>19</v>
      </c>
      <c r="B25" s="6">
        <v>688126.57578947418</v>
      </c>
      <c r="C25" s="6">
        <v>681474.87922875676</v>
      </c>
      <c r="D25" s="6">
        <v>637619.36791889428</v>
      </c>
      <c r="E25" s="6">
        <v>614257.84897180356</v>
      </c>
      <c r="F25" s="6">
        <v>616564.95909406315</v>
      </c>
    </row>
    <row r="26" spans="1:6" x14ac:dyDescent="0.25">
      <c r="A26" s="5" t="s">
        <v>20</v>
      </c>
      <c r="B26" s="6">
        <v>65579.452054342124</v>
      </c>
      <c r="C26" s="6">
        <v>70223.517985586543</v>
      </c>
      <c r="D26" s="6">
        <v>70904.719289190747</v>
      </c>
      <c r="E26" s="6">
        <v>64705.950064283323</v>
      </c>
      <c r="F26" s="6">
        <v>63516.64114263263</v>
      </c>
    </row>
    <row r="27" spans="1:6" x14ac:dyDescent="0.25">
      <c r="A27" s="5" t="s">
        <v>21</v>
      </c>
      <c r="B27" s="6">
        <v>297434.03342904843</v>
      </c>
      <c r="C27" s="6">
        <v>273936.48237908765</v>
      </c>
      <c r="D27" s="6">
        <v>277712.96048300812</v>
      </c>
      <c r="E27" s="6">
        <v>244371.97040025285</v>
      </c>
      <c r="F27" s="6">
        <v>260014.75978454822</v>
      </c>
    </row>
    <row r="28" spans="1:6" x14ac:dyDescent="0.25">
      <c r="A28" s="5" t="s">
        <v>22</v>
      </c>
      <c r="B28" s="6">
        <v>866404.20529248659</v>
      </c>
      <c r="C28" s="6">
        <v>927449.17497518659</v>
      </c>
      <c r="D28" s="6">
        <v>801556.67607337632</v>
      </c>
      <c r="E28" s="6">
        <v>788651.45828149223</v>
      </c>
      <c r="F28" s="6">
        <v>828140.96066926059</v>
      </c>
    </row>
    <row r="29" spans="1:6" x14ac:dyDescent="0.25">
      <c r="A29" s="5" t="s">
        <v>23</v>
      </c>
      <c r="B29" s="6">
        <v>241862.79285358984</v>
      </c>
      <c r="C29" s="6">
        <v>249839.07119583103</v>
      </c>
      <c r="D29" s="6">
        <v>237566.33194377343</v>
      </c>
      <c r="E29" s="6">
        <v>225556.42629005254</v>
      </c>
      <c r="F29" s="6">
        <v>233143.25780022948</v>
      </c>
    </row>
    <row r="30" spans="1:6" x14ac:dyDescent="0.25">
      <c r="A30" s="7" t="s">
        <v>24</v>
      </c>
      <c r="B30" s="8">
        <f>SUM(B10:B29)</f>
        <v>8622259.099631032</v>
      </c>
      <c r="C30" s="8">
        <f t="shared" ref="C30:F30" si="0">SUM(C10:C29)</f>
        <v>8712944.6235040631</v>
      </c>
      <c r="D30" s="8">
        <f t="shared" si="0"/>
        <v>8391329.2698366288</v>
      </c>
      <c r="E30" s="8">
        <f t="shared" si="0"/>
        <v>8037546.9144391119</v>
      </c>
      <c r="F30" s="8">
        <f t="shared" si="0"/>
        <v>8089841.5198631277</v>
      </c>
    </row>
    <row r="31" spans="1:6" x14ac:dyDescent="0.25">
      <c r="A31" s="34" t="s">
        <v>25</v>
      </c>
      <c r="B31" s="35">
        <f t="shared" ref="B31:F31" si="1">SUM(B10:B17)</f>
        <v>3394036.3246877138</v>
      </c>
      <c r="C31" s="35">
        <f t="shared" si="1"/>
        <v>3401080.4134719241</v>
      </c>
      <c r="D31" s="35">
        <f t="shared" si="1"/>
        <v>3383945.4837894393</v>
      </c>
      <c r="E31" s="35">
        <f t="shared" si="1"/>
        <v>3225460.9561324618</v>
      </c>
      <c r="F31" s="35">
        <f t="shared" si="1"/>
        <v>3224122.5070179999</v>
      </c>
    </row>
    <row r="32" spans="1:6" x14ac:dyDescent="0.25">
      <c r="A32" s="34" t="s">
        <v>26</v>
      </c>
      <c r="B32" s="35">
        <f t="shared" ref="B32:F32" si="2">SUM(B11,B12,B10,B16)</f>
        <v>1879260.1355771031</v>
      </c>
      <c r="C32" s="35">
        <f t="shared" si="2"/>
        <v>1904846.1777628185</v>
      </c>
      <c r="D32" s="35">
        <f t="shared" si="2"/>
        <v>1907489.2378458485</v>
      </c>
      <c r="E32" s="35">
        <f t="shared" si="2"/>
        <v>1830106.3579685956</v>
      </c>
      <c r="F32" s="35">
        <f t="shared" si="2"/>
        <v>1827957.3494683944</v>
      </c>
    </row>
    <row r="33" spans="1:6" x14ac:dyDescent="0.25">
      <c r="A33" s="34" t="s">
        <v>27</v>
      </c>
      <c r="B33" s="35">
        <f t="shared" ref="B33:F33" si="3">B13+B14+B15+B17</f>
        <v>1514776.1891106104</v>
      </c>
      <c r="C33" s="35">
        <f t="shared" si="3"/>
        <v>1496234.2357091056</v>
      </c>
      <c r="D33" s="35">
        <f t="shared" si="3"/>
        <v>1476456.2459435903</v>
      </c>
      <c r="E33" s="35">
        <f t="shared" si="3"/>
        <v>1395354.5981638667</v>
      </c>
      <c r="F33" s="35">
        <f t="shared" si="3"/>
        <v>1396165.1575496055</v>
      </c>
    </row>
    <row r="34" spans="1:6" x14ac:dyDescent="0.25">
      <c r="A34" s="34" t="s">
        <v>28</v>
      </c>
      <c r="B34" s="35">
        <f t="shared" ref="B34:F34" si="4">SUM(B18,B19,B20,B21)</f>
        <v>1919767.0373758089</v>
      </c>
      <c r="C34" s="35">
        <f t="shared" si="4"/>
        <v>1940071.7566071097</v>
      </c>
      <c r="D34" s="35">
        <f t="shared" si="4"/>
        <v>1860754.0471947675</v>
      </c>
      <c r="E34" s="35">
        <f t="shared" si="4"/>
        <v>1783286.7439515437</v>
      </c>
      <c r="F34" s="35">
        <f t="shared" si="4"/>
        <v>1741375.2765583673</v>
      </c>
    </row>
    <row r="35" spans="1:6" x14ac:dyDescent="0.25">
      <c r="A35" s="34" t="s">
        <v>29</v>
      </c>
      <c r="B35" s="35">
        <f t="shared" ref="B35:F35" si="5">B34+B31</f>
        <v>5313803.3620635225</v>
      </c>
      <c r="C35" s="35">
        <f t="shared" si="5"/>
        <v>5341152.1700790338</v>
      </c>
      <c r="D35" s="35">
        <f t="shared" si="5"/>
        <v>5244699.5309842071</v>
      </c>
      <c r="E35" s="35">
        <f t="shared" si="5"/>
        <v>5008747.7000840055</v>
      </c>
      <c r="F35" s="35">
        <f t="shared" si="5"/>
        <v>4965497.7835763674</v>
      </c>
    </row>
    <row r="36" spans="1:6" x14ac:dyDescent="0.25">
      <c r="A36" s="34" t="s">
        <v>30</v>
      </c>
      <c r="B36" s="35">
        <f t="shared" ref="B36:F36" si="6">B37+B38</f>
        <v>3308455.7375675095</v>
      </c>
      <c r="C36" s="35">
        <f t="shared" si="6"/>
        <v>3371792.4534250284</v>
      </c>
      <c r="D36" s="35">
        <f t="shared" si="6"/>
        <v>3146629.7388524227</v>
      </c>
      <c r="E36" s="35">
        <f t="shared" si="6"/>
        <v>3028799.2143551065</v>
      </c>
      <c r="F36" s="35">
        <f t="shared" si="6"/>
        <v>3124343.7362867603</v>
      </c>
    </row>
    <row r="37" spans="1:6" x14ac:dyDescent="0.25">
      <c r="A37" s="34" t="s">
        <v>31</v>
      </c>
      <c r="B37" s="35">
        <f t="shared" ref="B37:F37" si="7">SUM(B22,B23,B24,B25,B26,B27)</f>
        <v>2200188.7394214328</v>
      </c>
      <c r="C37" s="35">
        <f t="shared" si="7"/>
        <v>2194504.2072540107</v>
      </c>
      <c r="D37" s="35">
        <f t="shared" si="7"/>
        <v>2107506.7308352729</v>
      </c>
      <c r="E37" s="35">
        <f t="shared" si="7"/>
        <v>2014591.3297835616</v>
      </c>
      <c r="F37" s="35">
        <f t="shared" si="7"/>
        <v>2063059.51781727</v>
      </c>
    </row>
    <row r="38" spans="1:6" x14ac:dyDescent="0.25">
      <c r="A38" s="34" t="s">
        <v>32</v>
      </c>
      <c r="B38" s="35">
        <f t="shared" ref="B38:F38" si="8">SUM(B28,B29)</f>
        <v>1108266.9981460765</v>
      </c>
      <c r="C38" s="35">
        <f t="shared" si="8"/>
        <v>1177288.2461710176</v>
      </c>
      <c r="D38" s="35">
        <f t="shared" si="8"/>
        <v>1039123.0080171498</v>
      </c>
      <c r="E38" s="35">
        <f t="shared" si="8"/>
        <v>1014207.8845715448</v>
      </c>
      <c r="F38" s="35">
        <f t="shared" si="8"/>
        <v>1061284.2184694901</v>
      </c>
    </row>
    <row r="39" spans="1:6" x14ac:dyDescent="0.25">
      <c r="A39" s="36" t="s">
        <v>33</v>
      </c>
      <c r="B39" s="37"/>
      <c r="C39" s="37"/>
      <c r="D39" s="37"/>
      <c r="E39" s="37"/>
      <c r="F39" s="37"/>
    </row>
    <row r="40" spans="1:6" x14ac:dyDescent="0.25">
      <c r="A40" s="36" t="s">
        <v>34</v>
      </c>
      <c r="B40" s="35">
        <f t="shared" ref="B40:F40" si="9">SUM(B10:B21)</f>
        <v>5313803.3620635225</v>
      </c>
      <c r="C40" s="35">
        <f t="shared" si="9"/>
        <v>5341152.1700790338</v>
      </c>
      <c r="D40" s="35">
        <f t="shared" si="9"/>
        <v>5244699.5309842071</v>
      </c>
      <c r="E40" s="35">
        <f t="shared" si="9"/>
        <v>5008747.7000840055</v>
      </c>
      <c r="F40" s="35">
        <f t="shared" si="9"/>
        <v>4965497.7835763665</v>
      </c>
    </row>
    <row r="41" spans="1:6" x14ac:dyDescent="0.25">
      <c r="A41" s="36" t="s">
        <v>35</v>
      </c>
      <c r="B41" s="35">
        <f t="shared" ref="B41:F41" si="10">SUM(B22,B23,B29)</f>
        <v>460825.83451339824</v>
      </c>
      <c r="C41" s="35">
        <f t="shared" si="10"/>
        <v>485636.66319884756</v>
      </c>
      <c r="D41" s="35">
        <f t="shared" si="10"/>
        <v>468091.75098148128</v>
      </c>
      <c r="E41" s="35">
        <f t="shared" si="10"/>
        <v>445737.13574051653</v>
      </c>
      <c r="F41" s="35">
        <f t="shared" si="10"/>
        <v>455704.95124336547</v>
      </c>
    </row>
    <row r="42" spans="1:6" x14ac:dyDescent="0.25">
      <c r="A42" s="36" t="s">
        <v>36</v>
      </c>
      <c r="B42" s="35">
        <f t="shared" ref="B42:F42" si="11">SUM(B24:B28)</f>
        <v>2847629.9030541107</v>
      </c>
      <c r="C42" s="35">
        <f t="shared" si="11"/>
        <v>2886155.790226181</v>
      </c>
      <c r="D42" s="35">
        <f t="shared" si="11"/>
        <v>2678537.9878709409</v>
      </c>
      <c r="E42" s="35">
        <f t="shared" si="11"/>
        <v>2583062.0786145898</v>
      </c>
      <c r="F42" s="35">
        <f t="shared" si="11"/>
        <v>2668638.7850433947</v>
      </c>
    </row>
    <row r="43" spans="1:6" x14ac:dyDescent="0.25">
      <c r="A43" s="36" t="s">
        <v>37</v>
      </c>
      <c r="B43" s="37"/>
      <c r="C43" s="37"/>
      <c r="D43" s="37"/>
      <c r="E43" s="37"/>
      <c r="F43" s="37"/>
    </row>
    <row r="44" spans="1:6" x14ac:dyDescent="0.25">
      <c r="A44" s="36" t="s">
        <v>34</v>
      </c>
      <c r="B44" s="35">
        <f t="shared" ref="B44:F44" si="12">SUM(B10:B18,B21)</f>
        <v>4944886.4316572696</v>
      </c>
      <c r="C44" s="35">
        <f t="shared" si="12"/>
        <v>4993791.6294779824</v>
      </c>
      <c r="D44" s="35">
        <f t="shared" si="12"/>
        <v>4914663.7879890138</v>
      </c>
      <c r="E44" s="35">
        <f t="shared" si="12"/>
        <v>4696413.7179207476</v>
      </c>
      <c r="F44" s="35">
        <f t="shared" si="12"/>
        <v>4648657.4110493753</v>
      </c>
    </row>
    <row r="45" spans="1:6" x14ac:dyDescent="0.25">
      <c r="A45" s="36" t="s">
        <v>35</v>
      </c>
      <c r="B45" s="35">
        <f t="shared" ref="B45:F45" si="13">B19+B20+B22</f>
        <v>557863.3482433029</v>
      </c>
      <c r="C45" s="35">
        <f t="shared" si="13"/>
        <v>542690.49479990616</v>
      </c>
      <c r="D45" s="35">
        <f t="shared" si="13"/>
        <v>521418.85046121961</v>
      </c>
      <c r="E45" s="35">
        <f t="shared" si="13"/>
        <v>495157.98371046665</v>
      </c>
      <c r="F45" s="35">
        <f t="shared" si="13"/>
        <v>500475.69625909347</v>
      </c>
    </row>
    <row r="46" spans="1:6" x14ac:dyDescent="0.25">
      <c r="A46" s="36" t="s">
        <v>36</v>
      </c>
      <c r="B46" s="35">
        <f t="shared" ref="B46:F46" si="14">B23+B24+B25+B26+B27+B28+B29</f>
        <v>3119509.3197304592</v>
      </c>
      <c r="C46" s="35">
        <f t="shared" si="14"/>
        <v>3176462.4992261739</v>
      </c>
      <c r="D46" s="35">
        <f t="shared" si="14"/>
        <v>2955246.6313863955</v>
      </c>
      <c r="E46" s="35">
        <f t="shared" si="14"/>
        <v>2845975.2128078975</v>
      </c>
      <c r="F46" s="35">
        <f t="shared" si="14"/>
        <v>2940708.412554658</v>
      </c>
    </row>
    <row r="47" spans="1:6" x14ac:dyDescent="0.25">
      <c r="A47" s="9" t="s">
        <v>38</v>
      </c>
      <c r="B47" s="38"/>
      <c r="C47" s="38"/>
      <c r="D47" s="38"/>
      <c r="E47" s="38"/>
      <c r="F47" s="38"/>
    </row>
    <row r="48" spans="1:6" x14ac:dyDescent="0.25">
      <c r="A48" s="39" t="s">
        <v>39</v>
      </c>
      <c r="B48" s="40" t="s">
        <v>40</v>
      </c>
    </row>
  </sheetData>
  <mergeCells count="2">
    <mergeCell ref="A8:A9"/>
    <mergeCell ref="B9:F9"/>
  </mergeCells>
  <hyperlinks>
    <hyperlink ref="B48" r:id="rId1" xr:uid="{C6C17861-91BC-4D48-BF02-D6039F3FDB55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CD0CB-F4AE-4981-A61D-5E5FA4DFFEF7}">
  <dimension ref="A1:E44"/>
  <sheetViews>
    <sheetView workbookViewId="0">
      <selection activeCell="K11" sqref="K11"/>
    </sheetView>
  </sheetViews>
  <sheetFormatPr defaultRowHeight="15" x14ac:dyDescent="0.25"/>
  <cols>
    <col min="1" max="1" width="68.28515625" customWidth="1"/>
    <col min="2" max="2" width="42.140625" customWidth="1"/>
  </cols>
  <sheetData>
    <row r="1" spans="1:5" ht="18.75" x14ac:dyDescent="0.3">
      <c r="A1" s="10" t="s">
        <v>41</v>
      </c>
      <c r="B1" s="11"/>
      <c r="C1" s="11"/>
      <c r="D1" s="11"/>
      <c r="E1" s="11"/>
    </row>
    <row r="2" spans="1:5" x14ac:dyDescent="0.25">
      <c r="A2" s="11"/>
      <c r="B2" s="11"/>
      <c r="C2" s="11"/>
      <c r="D2" s="11"/>
      <c r="E2" s="11"/>
    </row>
    <row r="3" spans="1:5" ht="32.25" customHeight="1" x14ac:dyDescent="0.25">
      <c r="A3" s="46" t="s">
        <v>42</v>
      </c>
      <c r="B3" s="47"/>
      <c r="C3" s="11"/>
      <c r="D3" s="11"/>
      <c r="E3" s="11"/>
    </row>
    <row r="4" spans="1:5" ht="42.75" customHeight="1" x14ac:dyDescent="0.25">
      <c r="A4" s="46" t="s">
        <v>43</v>
      </c>
      <c r="B4" s="47"/>
      <c r="C4" s="11"/>
      <c r="D4" s="11"/>
      <c r="E4" s="11"/>
    </row>
    <row r="5" spans="1:5" ht="38.25" customHeight="1" x14ac:dyDescent="0.25">
      <c r="A5" s="46" t="s">
        <v>44</v>
      </c>
      <c r="B5" s="47"/>
      <c r="C5" s="11"/>
      <c r="D5" s="11"/>
      <c r="E5" s="11"/>
    </row>
    <row r="6" spans="1:5" ht="30" customHeight="1" x14ac:dyDescent="0.25">
      <c r="A6" s="46" t="s">
        <v>45</v>
      </c>
      <c r="B6" s="47"/>
      <c r="C6" s="11"/>
      <c r="D6" s="11"/>
      <c r="E6" s="11"/>
    </row>
    <row r="7" spans="1:5" ht="66.75" customHeight="1" x14ac:dyDescent="0.25">
      <c r="A7" s="46" t="s">
        <v>46</v>
      </c>
      <c r="B7" s="47"/>
      <c r="C7" s="11"/>
      <c r="D7" s="11"/>
      <c r="E7" s="11"/>
    </row>
    <row r="8" spans="1:5" ht="29.25" customHeight="1" x14ac:dyDescent="0.25">
      <c r="A8" s="46" t="s">
        <v>47</v>
      </c>
      <c r="B8" s="47"/>
      <c r="C8" s="11"/>
      <c r="D8" s="11"/>
      <c r="E8" s="11"/>
    </row>
    <row r="9" spans="1:5" ht="30" customHeight="1" x14ac:dyDescent="0.25">
      <c r="A9" s="46" t="s">
        <v>48</v>
      </c>
      <c r="B9" s="47"/>
      <c r="C9" s="11"/>
      <c r="D9" s="11"/>
      <c r="E9" s="11"/>
    </row>
    <row r="10" spans="1:5" ht="27.75" customHeight="1" x14ac:dyDescent="0.25">
      <c r="A10" s="46" t="s">
        <v>49</v>
      </c>
      <c r="B10" s="47"/>
      <c r="C10" s="11"/>
      <c r="D10" s="11"/>
      <c r="E10" s="11"/>
    </row>
    <row r="11" spans="1:5" ht="27.75" customHeight="1" x14ac:dyDescent="0.25">
      <c r="A11" s="12"/>
      <c r="B11" s="13"/>
      <c r="C11" s="11"/>
      <c r="D11" s="11"/>
      <c r="E11" s="11"/>
    </row>
    <row r="12" spans="1:5" s="15" customFormat="1" x14ac:dyDescent="0.25">
      <c r="A12" s="48" t="s">
        <v>37</v>
      </c>
      <c r="B12" s="48"/>
      <c r="C12" s="14"/>
      <c r="D12" s="14"/>
      <c r="E12" s="14"/>
    </row>
    <row r="13" spans="1:5" s="15" customFormat="1" ht="26.25" customHeight="1" x14ac:dyDescent="0.25">
      <c r="A13" s="48" t="s">
        <v>50</v>
      </c>
      <c r="B13" s="49"/>
      <c r="C13" s="14"/>
      <c r="D13" s="14"/>
      <c r="E13" s="14"/>
    </row>
    <row r="14" spans="1:5" s="15" customFormat="1" ht="27" customHeight="1" x14ac:dyDescent="0.25">
      <c r="A14" s="48" t="s">
        <v>51</v>
      </c>
      <c r="B14" s="49"/>
      <c r="C14" s="14"/>
      <c r="D14" s="14"/>
      <c r="E14" s="14"/>
    </row>
    <row r="15" spans="1:5" s="15" customFormat="1" ht="34.5" customHeight="1" x14ac:dyDescent="0.25">
      <c r="A15" s="48" t="s">
        <v>52</v>
      </c>
      <c r="B15" s="49"/>
      <c r="C15" s="14"/>
      <c r="D15" s="14"/>
      <c r="E15" s="14"/>
    </row>
    <row r="16" spans="1:5" s="15" customFormat="1" ht="15" customHeight="1" x14ac:dyDescent="0.25">
      <c r="A16" s="14"/>
      <c r="B16" s="14"/>
      <c r="C16" s="14"/>
      <c r="D16" s="14"/>
      <c r="E16" s="14"/>
    </row>
    <row r="17" spans="1:5" s="15" customFormat="1" ht="15" customHeight="1" x14ac:dyDescent="0.25">
      <c r="A17" s="14"/>
      <c r="B17" s="14"/>
      <c r="C17" s="14"/>
      <c r="D17" s="14"/>
      <c r="E17" s="14"/>
    </row>
    <row r="18" spans="1:5" s="15" customFormat="1" x14ac:dyDescent="0.25">
      <c r="A18" s="48" t="s">
        <v>33</v>
      </c>
      <c r="B18" s="48"/>
      <c r="C18" s="14"/>
      <c r="D18" s="14"/>
      <c r="E18" s="14"/>
    </row>
    <row r="19" spans="1:5" s="15" customFormat="1" ht="26.25" customHeight="1" x14ac:dyDescent="0.25">
      <c r="A19" s="48" t="s">
        <v>53</v>
      </c>
      <c r="B19" s="49"/>
      <c r="C19" s="14"/>
      <c r="D19" s="14"/>
      <c r="E19" s="14"/>
    </row>
    <row r="20" spans="1:5" s="15" customFormat="1" ht="27" customHeight="1" x14ac:dyDescent="0.25">
      <c r="A20" s="48" t="s">
        <v>54</v>
      </c>
      <c r="B20" s="49"/>
      <c r="C20" s="14"/>
      <c r="D20" s="14"/>
      <c r="E20" s="14"/>
    </row>
    <row r="21" spans="1:5" s="15" customFormat="1" ht="34.5" customHeight="1" x14ac:dyDescent="0.25">
      <c r="A21" s="48" t="s">
        <v>55</v>
      </c>
      <c r="B21" s="49"/>
      <c r="C21" s="14"/>
      <c r="D21" s="14"/>
      <c r="E21" s="14"/>
    </row>
    <row r="22" spans="1:5" x14ac:dyDescent="0.25">
      <c r="A22" s="11"/>
      <c r="B22" s="11"/>
      <c r="C22" s="11"/>
      <c r="D22" s="11"/>
      <c r="E22" s="11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ht="18.75" x14ac:dyDescent="0.3">
      <c r="A25" s="16" t="s">
        <v>56</v>
      </c>
      <c r="B25" s="11"/>
      <c r="C25" s="11"/>
      <c r="D25" s="11"/>
      <c r="E25" s="11"/>
    </row>
    <row r="26" spans="1:5" x14ac:dyDescent="0.25">
      <c r="A26" s="11"/>
      <c r="B26" s="11"/>
      <c r="C26" s="11"/>
      <c r="D26" s="11"/>
      <c r="E26" s="11"/>
    </row>
    <row r="27" spans="1:5" x14ac:dyDescent="0.25">
      <c r="A27" s="17" t="s">
        <v>57</v>
      </c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8"/>
      <c r="B29" s="19" t="s">
        <v>58</v>
      </c>
      <c r="C29" s="11"/>
      <c r="D29" s="11"/>
      <c r="E29" s="11"/>
    </row>
    <row r="30" spans="1:5" x14ac:dyDescent="0.25">
      <c r="A30" s="20"/>
      <c r="B30" s="21" t="s">
        <v>59</v>
      </c>
      <c r="C30" s="11"/>
      <c r="D30" s="11"/>
      <c r="E30" s="11"/>
    </row>
    <row r="31" spans="1:5" x14ac:dyDescent="0.25">
      <c r="A31" s="22"/>
      <c r="B31" s="23" t="s">
        <v>60</v>
      </c>
      <c r="C31" s="11"/>
      <c r="D31" s="11"/>
      <c r="E31" s="11"/>
    </row>
    <row r="32" spans="1:5" x14ac:dyDescent="0.25">
      <c r="A32" s="11"/>
      <c r="B32" s="11"/>
      <c r="C32" s="11"/>
      <c r="D32" s="11"/>
      <c r="E32" s="11"/>
    </row>
    <row r="33" spans="1:5" x14ac:dyDescent="0.25">
      <c r="A33" s="17" t="s">
        <v>61</v>
      </c>
      <c r="B33" s="11"/>
      <c r="C33" s="11"/>
      <c r="D33" s="11"/>
      <c r="E33" s="11"/>
    </row>
    <row r="34" spans="1:5" x14ac:dyDescent="0.25">
      <c r="A34" s="11"/>
      <c r="B34" s="11"/>
      <c r="C34" s="11"/>
      <c r="D34" s="11"/>
      <c r="E34" s="11"/>
    </row>
    <row r="35" spans="1:5" x14ac:dyDescent="0.25">
      <c r="A35" s="24"/>
      <c r="B35" s="25" t="s">
        <v>62</v>
      </c>
      <c r="C35" s="11"/>
      <c r="D35" s="11"/>
      <c r="E35" s="11"/>
    </row>
    <row r="36" spans="1:5" x14ac:dyDescent="0.25">
      <c r="A36" s="26"/>
      <c r="B36" s="27" t="s">
        <v>63</v>
      </c>
      <c r="C36" s="11"/>
      <c r="D36" s="11"/>
      <c r="E36" s="11"/>
    </row>
    <row r="37" spans="1:5" x14ac:dyDescent="0.25">
      <c r="A37" s="28"/>
      <c r="B37" s="29" t="s">
        <v>64</v>
      </c>
      <c r="C37" s="11"/>
      <c r="D37" s="11"/>
      <c r="E37" s="11"/>
    </row>
    <row r="38" spans="1:5" x14ac:dyDescent="0.25">
      <c r="A38" s="30"/>
      <c r="B38" s="31" t="s">
        <v>65</v>
      </c>
      <c r="C38" s="11"/>
      <c r="D38" s="11"/>
      <c r="E38" s="11"/>
    </row>
    <row r="39" spans="1:5" x14ac:dyDescent="0.25">
      <c r="A39" s="11"/>
      <c r="B39" s="11"/>
      <c r="C39" s="11"/>
      <c r="D39" s="11"/>
      <c r="E39" s="11"/>
    </row>
    <row r="40" spans="1:5" x14ac:dyDescent="0.25">
      <c r="A40" s="11"/>
      <c r="B40" s="11"/>
      <c r="C40" s="11"/>
      <c r="D40" s="11"/>
      <c r="E40" s="11"/>
    </row>
    <row r="41" spans="1:5" ht="18.75" x14ac:dyDescent="0.3">
      <c r="A41" s="16" t="s">
        <v>66</v>
      </c>
      <c r="B41" s="11"/>
      <c r="C41" s="11"/>
      <c r="D41" s="11"/>
      <c r="E41" s="11"/>
    </row>
    <row r="42" spans="1:5" x14ac:dyDescent="0.25">
      <c r="A42" s="11"/>
      <c r="B42" s="11"/>
      <c r="C42" s="11"/>
      <c r="D42" s="11"/>
      <c r="E42" s="11"/>
    </row>
    <row r="43" spans="1:5" x14ac:dyDescent="0.25">
      <c r="A43" s="11"/>
      <c r="B43" s="17" t="s">
        <v>67</v>
      </c>
      <c r="C43" s="11"/>
      <c r="D43" s="11"/>
      <c r="E43" s="11"/>
    </row>
    <row r="44" spans="1:5" x14ac:dyDescent="0.25">
      <c r="A44" s="11"/>
      <c r="B44" s="17" t="s">
        <v>68</v>
      </c>
      <c r="C44" s="11"/>
      <c r="D44" s="11"/>
      <c r="E44" s="11"/>
    </row>
  </sheetData>
  <mergeCells count="16">
    <mergeCell ref="A20:B20"/>
    <mergeCell ref="A21:B21"/>
    <mergeCell ref="A12:B12"/>
    <mergeCell ref="A18:B18"/>
    <mergeCell ref="A9:B9"/>
    <mergeCell ref="A10:B10"/>
    <mergeCell ref="A13:B13"/>
    <mergeCell ref="A14:B14"/>
    <mergeCell ref="A15:B15"/>
    <mergeCell ref="A19:B19"/>
    <mergeCell ref="A8:B8"/>
    <mergeCell ref="A3:B3"/>
    <mergeCell ref="A4:B4"/>
    <mergeCell ref="A5:B5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06_frazione umida nel RU</vt:lpstr>
      <vt:lpstr>Legenda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Segazzi Luca</dc:creator>
  <cp:lastModifiedBy>Luca Segazzi</cp:lastModifiedBy>
  <dcterms:created xsi:type="dcterms:W3CDTF">2023-02-07T13:43:19Z</dcterms:created>
  <dcterms:modified xsi:type="dcterms:W3CDTF">2023-05-02T08:02:42Z</dcterms:modified>
</cp:coreProperties>
</file>