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sprambiente-my.sharepoint.com/personal/luca_segazzi_isprambiente_it/Documents/Documenti/Lavoro_2023/DG-STAT_R/PON - Lavoro/Indicatori_PON_2023_I_tranche/05_RIFIUTO ORGANICO DEL SETTORE AGROINDUSTRIALE/"/>
    </mc:Choice>
  </mc:AlternateContent>
  <xr:revisionPtr revIDLastSave="17" documentId="8_{78FB240E-5838-4F79-A7AF-F0D5463D6096}" xr6:coauthVersionLast="47" xr6:coauthVersionMax="47" xr10:uidLastSave="{5A2C5A2A-3A7D-4411-A91E-7BF17087D8D6}"/>
  <bookViews>
    <workbookView xWindow="-120" yWindow="-120" windowWidth="29040" windowHeight="15840" xr2:uid="{8C91B5CF-CEB5-46A1-BB78-39AF74A96A1F}"/>
  </bookViews>
  <sheets>
    <sheet name="02_rifiuti agroalim. regionale" sheetId="2" r:id="rId1"/>
    <sheet name="Legenda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4" i="2" l="1"/>
  <c r="C54" i="2"/>
  <c r="B54" i="2"/>
  <c r="D53" i="2"/>
  <c r="C53" i="2"/>
  <c r="B53" i="2"/>
  <c r="D52" i="2"/>
  <c r="C52" i="2"/>
  <c r="B52" i="2"/>
  <c r="D50" i="2"/>
  <c r="C50" i="2"/>
  <c r="B50" i="2"/>
  <c r="D49" i="2"/>
  <c r="C49" i="2"/>
  <c r="B49" i="2"/>
  <c r="D48" i="2"/>
  <c r="C48" i="2"/>
  <c r="B48" i="2"/>
  <c r="D46" i="2"/>
  <c r="C46" i="2"/>
  <c r="B46" i="2"/>
  <c r="D45" i="2"/>
  <c r="C45" i="2"/>
  <c r="B45" i="2"/>
  <c r="D44" i="2"/>
  <c r="C44" i="2"/>
  <c r="B44" i="2"/>
  <c r="D43" i="2"/>
  <c r="C43" i="2"/>
  <c r="B43" i="2"/>
  <c r="D41" i="2"/>
  <c r="C41" i="2"/>
  <c r="B41" i="2"/>
  <c r="D40" i="2"/>
  <c r="C40" i="2"/>
  <c r="B40" i="2"/>
  <c r="D39" i="2"/>
  <c r="C39" i="2"/>
  <c r="B39" i="2"/>
  <c r="D37" i="2"/>
  <c r="C37" i="2"/>
  <c r="B37" i="2"/>
  <c r="D36" i="2"/>
  <c r="C36" i="2"/>
  <c r="C35" i="2" s="1"/>
  <c r="B36" i="2"/>
  <c r="D33" i="2"/>
  <c r="C33" i="2"/>
  <c r="B33" i="2"/>
  <c r="B34" i="2" s="1"/>
  <c r="D32" i="2"/>
  <c r="C32" i="2"/>
  <c r="B32" i="2"/>
  <c r="D31" i="2"/>
  <c r="C31" i="2"/>
  <c r="B31" i="2"/>
  <c r="D30" i="2"/>
  <c r="C30" i="2"/>
  <c r="B30" i="2"/>
  <c r="D35" i="2" l="1"/>
  <c r="D34" i="2"/>
  <c r="B35" i="2"/>
  <c r="C34" i="2"/>
</calcChain>
</file>

<file path=xl/sharedStrings.xml><?xml version="1.0" encoding="utf-8"?>
<sst xmlns="http://schemas.openxmlformats.org/spreadsheetml/2006/main" count="85" uniqueCount="80">
  <si>
    <t>Rifiuti</t>
  </si>
  <si>
    <t>Territorio: REGIONALE</t>
  </si>
  <si>
    <r>
      <rPr>
        <b/>
        <i/>
        <sz val="12"/>
        <color rgb="FF000000"/>
        <rFont val="Calibri"/>
        <family val="2"/>
        <scheme val="minor"/>
      </rPr>
      <t>Nome indicatore:</t>
    </r>
    <r>
      <rPr>
        <b/>
        <sz val="12"/>
        <color rgb="FF000000"/>
        <rFont val="Calibri"/>
        <family val="2"/>
        <scheme val="minor"/>
      </rPr>
      <t xml:space="preserve"> RIFIUTO ORGANICO DEL SETTORE AGROINDUSTRIALE</t>
    </r>
  </si>
  <si>
    <t>Nome tabella: Stima del rifiuto agroalimentare (2019-2021)</t>
  </si>
  <si>
    <t>Regione</t>
  </si>
  <si>
    <t xml:space="preserve">Piemonte </t>
  </si>
  <si>
    <t>Valle d'Aosta</t>
  </si>
  <si>
    <t xml:space="preserve">Lombardia </t>
  </si>
  <si>
    <t xml:space="preserve">Trentino-Alto Adige </t>
  </si>
  <si>
    <t xml:space="preserve">Veneto </t>
  </si>
  <si>
    <t>Friuli-Venezia Giulia</t>
  </si>
  <si>
    <t xml:space="preserve">Liguria </t>
  </si>
  <si>
    <t xml:space="preserve">Emilia-Romagna </t>
  </si>
  <si>
    <t xml:space="preserve">Toscana </t>
  </si>
  <si>
    <t xml:space="preserve">Umbria </t>
  </si>
  <si>
    <t xml:space="preserve">Marche </t>
  </si>
  <si>
    <t xml:space="preserve">Lazio </t>
  </si>
  <si>
    <t xml:space="preserve">Abruzzo </t>
  </si>
  <si>
    <t xml:space="preserve">Molise </t>
  </si>
  <si>
    <t xml:space="preserve">Campania </t>
  </si>
  <si>
    <t xml:space="preserve">Puglia </t>
  </si>
  <si>
    <t xml:space="preserve">Basilicata </t>
  </si>
  <si>
    <t>Calabria</t>
  </si>
  <si>
    <t>Sicilia</t>
  </si>
  <si>
    <t xml:space="preserve">Sardegna </t>
  </si>
  <si>
    <t>Italia</t>
  </si>
  <si>
    <t xml:space="preserve">    - Nord</t>
  </si>
  <si>
    <t xml:space="preserve">        - Nord-ovest</t>
  </si>
  <si>
    <t xml:space="preserve">        - Nord-est</t>
  </si>
  <si>
    <t xml:space="preserve">    - Centro</t>
  </si>
  <si>
    <t xml:space="preserve">    - Centro-Nord</t>
  </si>
  <si>
    <t xml:space="preserve">    - Mezzogiorno</t>
  </si>
  <si>
    <t xml:space="preserve">        - Sud</t>
  </si>
  <si>
    <t xml:space="preserve">        - Isole</t>
  </si>
  <si>
    <t>Ciclo di programmazione F.S. 2000-06</t>
  </si>
  <si>
    <t xml:space="preserve">    - Regioni non Ob. 1</t>
  </si>
  <si>
    <t xml:space="preserve">    - Regioni Ob. 1</t>
  </si>
  <si>
    <t xml:space="preserve">    - Regioni Ob. 1 (escl. Molise)</t>
  </si>
  <si>
    <t>Ciclo di programmazione F.S. 2007-13</t>
  </si>
  <si>
    <t xml:space="preserve">    - Ob. CONV</t>
  </si>
  <si>
    <t xml:space="preserve">    - Ob. CONV (escl. Basilicata)</t>
  </si>
  <si>
    <t xml:space="preserve">    - Ob. CRO</t>
  </si>
  <si>
    <t xml:space="preserve">    - Ob. CRO (escl. Sardegna)</t>
  </si>
  <si>
    <t>Ciclo di programmazione F. S. 2014-20</t>
  </si>
  <si>
    <t xml:space="preserve">    - Regioni più sviluppate</t>
  </si>
  <si>
    <t xml:space="preserve">    - Regioni in transizione</t>
  </si>
  <si>
    <t xml:space="preserve">    - Regioni meno sviluppate</t>
  </si>
  <si>
    <t>Ciclo di programmazione F. S. 2021-27</t>
  </si>
  <si>
    <t>Fonte: ISPRA</t>
  </si>
  <si>
    <t>Metadati:</t>
  </si>
  <si>
    <t>https://annuario.isprambiente.it/pon/basic/50</t>
  </si>
  <si>
    <t>Legenda delle ripartizioni e degli aggregati territoriali</t>
  </si>
  <si>
    <r>
      <t xml:space="preserve">  - Nord
</t>
    </r>
    <r>
      <rPr>
        <sz val="10"/>
        <color indexed="8"/>
        <rFont val="Tahoma"/>
        <family val="2"/>
      </rPr>
      <t>(Piemonte, Valle d'Aosta/Vallée d'Aoste, Lombardia, Trentino-Alto Adige/Südtirol, Veneto, Friuli-Venezia Giulia, Liguria, Emilia-Romagna)</t>
    </r>
  </si>
  <si>
    <r>
      <t xml:space="preserve">  - Nord-ovest
</t>
    </r>
    <r>
      <rPr>
        <sz val="10"/>
        <color indexed="8"/>
        <rFont val="Tahoma"/>
        <family val="2"/>
      </rPr>
      <t>(Piemonte, Valle d'Aosta/Vallée d'Aoste, Lombardia, Liguria)</t>
    </r>
  </si>
  <si>
    <r>
      <t xml:space="preserve">  - Nord-est
</t>
    </r>
    <r>
      <rPr>
        <sz val="10"/>
        <color indexed="8"/>
        <rFont val="Tahoma"/>
        <family val="2"/>
      </rPr>
      <t>(Trentino-Alto Adige/Südtirol, Veneto, Friuli-Venezia Giulia, Emilia-Romagna)</t>
    </r>
  </si>
  <si>
    <r>
      <t xml:space="preserve">  - Centro
</t>
    </r>
    <r>
      <rPr>
        <sz val="10"/>
        <color indexed="8"/>
        <rFont val="Tahoma"/>
        <family val="2"/>
      </rPr>
      <t>(Toscana, Umbria, Marche, Lazio)</t>
    </r>
  </si>
  <si>
    <r>
      <t xml:space="preserve">  - Centro-Nord
</t>
    </r>
    <r>
      <rPr>
        <sz val="10"/>
        <color indexed="8"/>
        <rFont val="Tahoma"/>
        <family val="2"/>
      </rPr>
      <t>(Piemonte, Valle d'Aosta/Vallée d'Aoste, Lombardia, Trentino-Alto Adige/Südtirol, Veneto, Friuli-Venezia Giulia, Liguria, Emilia-Romagna, Toscana, Umbria, Marche, Lazio)</t>
    </r>
  </si>
  <si>
    <r>
      <t xml:space="preserve">  - Mezzogiorno
</t>
    </r>
    <r>
      <rPr>
        <sz val="10"/>
        <color indexed="8"/>
        <rFont val="Tahoma"/>
        <family val="2"/>
      </rPr>
      <t>(Abruzzo, Molise, Campania, Puglia, Basilicata, Calabria, Sicilia, Sardegna)</t>
    </r>
  </si>
  <si>
    <r>
      <t xml:space="preserve">  - Sud
</t>
    </r>
    <r>
      <rPr>
        <sz val="10"/>
        <color indexed="8"/>
        <rFont val="Tahoma"/>
        <family val="2"/>
      </rPr>
      <t>(Abruzzo, Molise, Campania, Puglia, Basilicata, Calabria)</t>
    </r>
  </si>
  <si>
    <r>
      <t xml:space="preserve">  - Isole
</t>
    </r>
    <r>
      <rPr>
        <sz val="10"/>
        <color indexed="8"/>
        <rFont val="Tahoma"/>
        <family val="2"/>
      </rPr>
      <t>(Sicilia, Sardegna)</t>
    </r>
  </si>
  <si>
    <r>
      <t xml:space="preserve">  - Regioni più sviluppate
</t>
    </r>
    <r>
      <rPr>
        <sz val="10"/>
        <rFont val="Tahoma"/>
        <family val="2"/>
      </rPr>
      <t xml:space="preserve">(Piemonte, Valle d'Aosta/Vallée d'Aoste, Lombardia, Trentino-Alto Adige/Südtirol, Veneto, Friuli-Venezia Giulia, Liguria, Emilia-Romagna, Toscana, Lazio) </t>
    </r>
  </si>
  <si>
    <r>
      <t xml:space="preserve">  - Regioni in transizione
</t>
    </r>
    <r>
      <rPr>
        <sz val="10"/>
        <rFont val="Tahoma"/>
        <family val="2"/>
      </rPr>
      <t>(Marche, Umbria, Abruzzo)</t>
    </r>
  </si>
  <si>
    <r>
      <t xml:space="preserve">  - Regioni meno sviluppate
</t>
    </r>
    <r>
      <rPr>
        <sz val="10"/>
        <rFont val="Tahoma"/>
        <family val="2"/>
      </rPr>
      <t>(Molise, Campania, Puglia, Basilicata, Calabria, Sicilia, Sardegna)</t>
    </r>
  </si>
  <si>
    <r>
      <t xml:space="preserve">  - Regioni più sviluppate
</t>
    </r>
    <r>
      <rPr>
        <sz val="10"/>
        <rFont val="Tahoma"/>
        <family val="2"/>
      </rPr>
      <t>(Piemonte, Valle d'Aosta/Vallée d'Aoste, Lombardia, Trentino-Alto Adige/Südtirol, Veneto, Friuli-Venezia Giulia, Liguria, Emilia-Romagna, Toscana, Umbria, Marche, Lazio)</t>
    </r>
  </si>
  <si>
    <r>
      <t xml:space="preserve">  - Regioni in transizione
</t>
    </r>
    <r>
      <rPr>
        <sz val="10"/>
        <rFont val="Tahoma"/>
        <family val="2"/>
      </rPr>
      <t>(Abruzzo, Molise, Sardegna)</t>
    </r>
  </si>
  <si>
    <r>
      <t xml:space="preserve">  - Regioni meno sviluppate
</t>
    </r>
    <r>
      <rPr>
        <sz val="10"/>
        <rFont val="Tahoma"/>
        <family val="2"/>
      </rPr>
      <t>(Campania, Puglia, Basilicata, Calabria, Sicilia)</t>
    </r>
  </si>
  <si>
    <t>Legenda Colori :</t>
  </si>
  <si>
    <t xml:space="preserve"> - Colore linguetta foglio di lavoro</t>
  </si>
  <si>
    <t xml:space="preserve"> Indicatore che fa parte delle tavole di osservazione del QSN</t>
  </si>
  <si>
    <t xml:space="preserve"> Indicatore il cui grafico è presente sul portale Opencoesione: http://www.opencoesione.gov.it/dati-istat-di-contesto/</t>
  </si>
  <si>
    <t xml:space="preserve"> L'indicatore fa parte del set di indicatori dell'Accordo di Partenariato 2014-2020</t>
  </si>
  <si>
    <t xml:space="preserve"> - Colore titolo indicatore (FONTE)</t>
  </si>
  <si>
    <t xml:space="preserve"> Istat</t>
  </si>
  <si>
    <t xml:space="preserve"> Altri enti Sistan</t>
  </si>
  <si>
    <t xml:space="preserve"> Banca d'Italia e UIC</t>
  </si>
  <si>
    <t xml:space="preserve"> Enti non Sistan</t>
  </si>
  <si>
    <t>Caratteri(Convenzionali):</t>
  </si>
  <si>
    <t xml:space="preserve"> Linea ( - )     quando il fenomeno non esiste oppure quando il fenomeno esiste e viene rilevato, ma i casi non si sono verificati.</t>
  </si>
  <si>
    <t xml:space="preserve"> Quattro puntini ( .... )     quando il fenomeno esiste, ma i dati non si conoscono per qualsiasi ragione.</t>
  </si>
  <si>
    <t>tonnelate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</si>
</sst>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0.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10"/>
      <color theme="1"/>
      <name val="Tahoma"/>
      <family val="2"/>
    </font>
    <font>
      <b/>
      <sz val="10"/>
      <color theme="3"/>
      <name val="Tahoma"/>
      <family val="2"/>
    </font>
    <font>
      <sz val="10"/>
      <color indexed="8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8000"/>
      <name val="Calibri"/>
      <family val="2"/>
      <scheme val="minor"/>
    </font>
    <font>
      <b/>
      <sz val="11"/>
      <color rgb="FFFFA500"/>
      <name val="Calibri"/>
      <family val="2"/>
      <scheme val="minor"/>
    </font>
    <font>
      <b/>
      <sz val="11"/>
      <color rgb="FFEE82EE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rgb="FFA52A2A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A500"/>
        <bgColor indexed="64"/>
      </patternFill>
    </fill>
    <fill>
      <patternFill patternType="solid">
        <fgColor rgb="FFEE82EE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A52A2A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0" fontId="1" fillId="0" borderId="0"/>
  </cellStyleXfs>
  <cellXfs count="49">
    <xf numFmtId="0" fontId="0" fillId="0" borderId="0" xfId="0"/>
    <xf numFmtId="0" fontId="3" fillId="2" borderId="0" xfId="0" applyFont="1" applyFill="1" applyAlignment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/>
    <xf numFmtId="0" fontId="5" fillId="0" borderId="0" xfId="0" applyFont="1"/>
    <xf numFmtId="0" fontId="7" fillId="0" borderId="0" xfId="0" applyFont="1"/>
    <xf numFmtId="0" fontId="9" fillId="0" borderId="2" xfId="1" applyNumberFormat="1" applyFont="1" applyFill="1" applyBorder="1" applyAlignment="1">
      <alignment horizontal="center" wrapText="1"/>
    </xf>
    <xf numFmtId="0" fontId="9" fillId="0" borderId="2" xfId="1" applyNumberFormat="1" applyFont="1" applyFill="1" applyBorder="1" applyAlignment="1">
      <alignment horizontal="center"/>
    </xf>
    <xf numFmtId="164" fontId="10" fillId="0" borderId="2" xfId="1" applyNumberFormat="1" applyFont="1" applyBorder="1"/>
    <xf numFmtId="164" fontId="11" fillId="0" borderId="2" xfId="1" applyNumberFormat="1" applyFont="1" applyBorder="1"/>
    <xf numFmtId="0" fontId="12" fillId="0" borderId="2" xfId="0" applyFont="1" applyBorder="1"/>
    <xf numFmtId="165" fontId="12" fillId="0" borderId="2" xfId="0" applyNumberFormat="1" applyFont="1" applyBorder="1"/>
    <xf numFmtId="0" fontId="13" fillId="0" borderId="2" xfId="0" applyFont="1" applyBorder="1"/>
    <xf numFmtId="0" fontId="12" fillId="0" borderId="3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0" xfId="0" applyFont="1"/>
    <xf numFmtId="0" fontId="2" fillId="0" borderId="0" xfId="2"/>
    <xf numFmtId="0" fontId="15" fillId="3" borderId="0" xfId="4" applyFont="1" applyFill="1"/>
    <xf numFmtId="0" fontId="16" fillId="3" borderId="0" xfId="4" applyFont="1" applyFill="1"/>
    <xf numFmtId="0" fontId="17" fillId="3" borderId="0" xfId="4" applyFont="1" applyFill="1" applyAlignment="1">
      <alignment horizontal="left" vertical="center" wrapText="1"/>
    </xf>
    <xf numFmtId="0" fontId="16" fillId="3" borderId="0" xfId="4" applyFont="1" applyFill="1" applyAlignment="1">
      <alignment horizontal="left" vertical="center" wrapText="1"/>
    </xf>
    <xf numFmtId="0" fontId="20" fillId="3" borderId="0" xfId="4" applyFont="1" applyFill="1"/>
    <xf numFmtId="0" fontId="21" fillId="0" borderId="0" xfId="0" applyFont="1"/>
    <xf numFmtId="0" fontId="22" fillId="3" borderId="0" xfId="4" applyFont="1" applyFill="1"/>
    <xf numFmtId="0" fontId="14" fillId="3" borderId="0" xfId="4" applyFont="1" applyFill="1"/>
    <xf numFmtId="0" fontId="16" fillId="4" borderId="0" xfId="4" applyFont="1" applyFill="1"/>
    <xf numFmtId="0" fontId="23" fillId="3" borderId="0" xfId="4" applyFont="1" applyFill="1"/>
    <xf numFmtId="0" fontId="16" fillId="5" borderId="0" xfId="4" applyFont="1" applyFill="1"/>
    <xf numFmtId="0" fontId="24" fillId="3" borderId="0" xfId="4" applyFont="1" applyFill="1"/>
    <xf numFmtId="0" fontId="16" fillId="6" borderId="0" xfId="4" applyFont="1" applyFill="1"/>
    <xf numFmtId="0" fontId="25" fillId="3" borderId="0" xfId="4" applyFont="1" applyFill="1"/>
    <xf numFmtId="0" fontId="16" fillId="7" borderId="0" xfId="4" applyFont="1" applyFill="1"/>
    <xf numFmtId="0" fontId="26" fillId="3" borderId="0" xfId="4" applyFont="1" applyFill="1"/>
    <xf numFmtId="0" fontId="16" fillId="8" borderId="0" xfId="4" applyFont="1" applyFill="1"/>
    <xf numFmtId="0" fontId="27" fillId="3" borderId="0" xfId="4" applyFont="1" applyFill="1"/>
    <xf numFmtId="0" fontId="16" fillId="9" borderId="0" xfId="4" applyFont="1" applyFill="1"/>
    <xf numFmtId="0" fontId="28" fillId="3" borderId="0" xfId="4" applyFont="1" applyFill="1"/>
    <xf numFmtId="0" fontId="16" fillId="10" borderId="0" xfId="4" applyFont="1" applyFill="1"/>
    <xf numFmtId="0" fontId="29" fillId="3" borderId="0" xfId="4" applyFont="1" applyFill="1"/>
    <xf numFmtId="0" fontId="3" fillId="0" borderId="0" xfId="0" applyFont="1" applyAlignment="1">
      <alignment vertical="center"/>
    </xf>
    <xf numFmtId="0" fontId="9" fillId="0" borderId="1" xfId="3" applyFont="1" applyBorder="1" applyAlignment="1">
      <alignment horizontal="center" vertical="center" wrapText="1"/>
    </xf>
    <xf numFmtId="0" fontId="9" fillId="0" borderId="3" xfId="3" applyFont="1" applyBorder="1" applyAlignment="1">
      <alignment horizontal="center" vertical="center" wrapText="1"/>
    </xf>
    <xf numFmtId="0" fontId="9" fillId="0" borderId="4" xfId="1" applyNumberFormat="1" applyFont="1" applyFill="1" applyBorder="1" applyAlignment="1">
      <alignment horizontal="center" wrapText="1"/>
    </xf>
    <xf numFmtId="0" fontId="9" fillId="0" borderId="5" xfId="1" applyNumberFormat="1" applyFont="1" applyFill="1" applyBorder="1" applyAlignment="1">
      <alignment horizontal="center" wrapText="1"/>
    </xf>
    <xf numFmtId="0" fontId="9" fillId="0" borderId="6" xfId="1" applyNumberFormat="1" applyFont="1" applyFill="1" applyBorder="1" applyAlignment="1">
      <alignment horizontal="center" wrapText="1"/>
    </xf>
    <xf numFmtId="0" fontId="19" fillId="3" borderId="0" xfId="4" applyFont="1" applyFill="1" applyAlignment="1">
      <alignment horizontal="left" vertical="center" wrapText="1"/>
    </xf>
    <xf numFmtId="0" fontId="20" fillId="3" borderId="0" xfId="4" applyFont="1" applyFill="1" applyAlignment="1">
      <alignment horizontal="left" vertical="center" wrapText="1"/>
    </xf>
    <xf numFmtId="0" fontId="17" fillId="3" borderId="0" xfId="4" applyFont="1" applyFill="1" applyAlignment="1">
      <alignment horizontal="left" vertical="center" wrapText="1"/>
    </xf>
    <xf numFmtId="0" fontId="16" fillId="3" borderId="0" xfId="4" applyFont="1" applyFill="1" applyAlignment="1">
      <alignment horizontal="left" vertical="center" wrapText="1"/>
    </xf>
  </cellXfs>
  <cellStyles count="5">
    <cellStyle name="Collegamento ipertestuale" xfId="2" builtinId="8"/>
    <cellStyle name="Migliaia" xfId="1" builtinId="3"/>
    <cellStyle name="Normale" xfId="0" builtinId="0"/>
    <cellStyle name="Normale 2" xfId="4" xr:uid="{1902C3C9-9C72-4258-A06A-78AB9EF5B16E}"/>
    <cellStyle name="Normale_query 2019 originali_1" xfId="3" xr:uid="{DCCD7066-7641-4842-B7DD-46E7392B0D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nnuario.isprambiente.it/pon/basic/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BC4F8-C674-4D8E-876C-C269DEE272ED}">
  <dimension ref="A1:E56"/>
  <sheetViews>
    <sheetView tabSelected="1" workbookViewId="0">
      <selection activeCell="C5" sqref="C5"/>
    </sheetView>
  </sheetViews>
  <sheetFormatPr defaultRowHeight="15" x14ac:dyDescent="0.25"/>
  <cols>
    <col min="1" max="1" width="21.85546875" customWidth="1"/>
    <col min="2" max="2" width="20.28515625" customWidth="1"/>
    <col min="3" max="3" width="19.7109375" customWidth="1"/>
    <col min="4" max="4" width="18.28515625" customWidth="1"/>
  </cols>
  <sheetData>
    <row r="1" spans="1:5" ht="18.75" x14ac:dyDescent="0.25">
      <c r="A1" s="1" t="s">
        <v>0</v>
      </c>
      <c r="B1" s="39"/>
    </row>
    <row r="3" spans="1:5" x14ac:dyDescent="0.25">
      <c r="A3" s="2" t="s">
        <v>1</v>
      </c>
    </row>
    <row r="4" spans="1:5" ht="15.75" x14ac:dyDescent="0.25">
      <c r="A4" s="4"/>
      <c r="C4" s="4" t="s">
        <v>2</v>
      </c>
      <c r="D4" s="3"/>
      <c r="E4" s="4"/>
    </row>
    <row r="5" spans="1:5" x14ac:dyDescent="0.25">
      <c r="A5" s="5"/>
      <c r="C5" s="5" t="s">
        <v>3</v>
      </c>
      <c r="E5" s="5"/>
    </row>
    <row r="6" spans="1:5" x14ac:dyDescent="0.25">
      <c r="A6" s="5"/>
      <c r="B6" s="5"/>
      <c r="E6" s="5"/>
    </row>
    <row r="7" spans="1:5" x14ac:dyDescent="0.25">
      <c r="A7" s="40" t="s">
        <v>4</v>
      </c>
      <c r="B7" s="6">
        <v>2019</v>
      </c>
      <c r="C7" s="7">
        <v>2020</v>
      </c>
      <c r="D7" s="7">
        <v>2021</v>
      </c>
    </row>
    <row r="8" spans="1:5" x14ac:dyDescent="0.25">
      <c r="A8" s="41"/>
      <c r="B8" s="42" t="s">
        <v>79</v>
      </c>
      <c r="C8" s="43"/>
      <c r="D8" s="44"/>
    </row>
    <row r="9" spans="1:5" x14ac:dyDescent="0.25">
      <c r="A9" s="8" t="s">
        <v>5</v>
      </c>
      <c r="B9" s="8">
        <v>217470.38975789031</v>
      </c>
      <c r="C9" s="8">
        <v>174961.72051202596</v>
      </c>
      <c r="D9" s="8">
        <v>207764.6263666345</v>
      </c>
    </row>
    <row r="10" spans="1:5" x14ac:dyDescent="0.25">
      <c r="A10" s="8" t="s">
        <v>6</v>
      </c>
      <c r="B10" s="8">
        <v>752.2784189761303</v>
      </c>
      <c r="C10" s="8">
        <v>740.02165389323898</v>
      </c>
      <c r="D10" s="8">
        <v>362.06738893587573</v>
      </c>
    </row>
    <row r="11" spans="1:5" x14ac:dyDescent="0.25">
      <c r="A11" s="8" t="s">
        <v>7</v>
      </c>
      <c r="B11" s="8">
        <v>912094.34763302829</v>
      </c>
      <c r="C11" s="8">
        <v>765367.80830773211</v>
      </c>
      <c r="D11" s="8">
        <v>694208.43347836856</v>
      </c>
    </row>
    <row r="12" spans="1:5" x14ac:dyDescent="0.25">
      <c r="A12" s="8" t="s">
        <v>8</v>
      </c>
      <c r="B12" s="8">
        <v>40006.524638650502</v>
      </c>
      <c r="C12" s="8">
        <v>44154.855172994197</v>
      </c>
      <c r="D12" s="8">
        <v>44041.066293283875</v>
      </c>
    </row>
    <row r="13" spans="1:5" x14ac:dyDescent="0.25">
      <c r="A13" s="8" t="s">
        <v>9</v>
      </c>
      <c r="B13" s="8">
        <v>477190.09142217261</v>
      </c>
      <c r="C13" s="8">
        <v>454271.04586448014</v>
      </c>
      <c r="D13" s="8">
        <v>417684.74670851737</v>
      </c>
    </row>
    <row r="14" spans="1:5" x14ac:dyDescent="0.25">
      <c r="A14" s="8" t="s">
        <v>10</v>
      </c>
      <c r="B14" s="8">
        <v>69937.345011047772</v>
      </c>
      <c r="C14" s="8">
        <v>78672.551131378801</v>
      </c>
      <c r="D14" s="8">
        <v>79572.271590617209</v>
      </c>
    </row>
    <row r="15" spans="1:5" x14ac:dyDescent="0.25">
      <c r="A15" s="8" t="s">
        <v>11</v>
      </c>
      <c r="B15" s="8">
        <v>45013.702202864879</v>
      </c>
      <c r="C15" s="8">
        <v>46479.766959803521</v>
      </c>
      <c r="D15" s="8">
        <v>35356.505783936256</v>
      </c>
    </row>
    <row r="16" spans="1:5" x14ac:dyDescent="0.25">
      <c r="A16" s="8" t="s">
        <v>12</v>
      </c>
      <c r="B16" s="8">
        <v>1019161.9411235596</v>
      </c>
      <c r="C16" s="8">
        <v>868193.57027815306</v>
      </c>
      <c r="D16" s="8">
        <v>850304.28551224782</v>
      </c>
    </row>
    <row r="17" spans="1:4" x14ac:dyDescent="0.25">
      <c r="A17" s="8" t="s">
        <v>13</v>
      </c>
      <c r="B17" s="8">
        <v>98995.773055072437</v>
      </c>
      <c r="C17" s="8">
        <v>81180.245276642207</v>
      </c>
      <c r="D17" s="8">
        <v>82238.046178343662</v>
      </c>
    </row>
    <row r="18" spans="1:4" x14ac:dyDescent="0.25">
      <c r="A18" s="8" t="s">
        <v>14</v>
      </c>
      <c r="B18" s="8">
        <v>31684.482620434621</v>
      </c>
      <c r="C18" s="8">
        <v>38099.714261967238</v>
      </c>
      <c r="D18" s="8">
        <v>37105.232614614411</v>
      </c>
    </row>
    <row r="19" spans="1:4" x14ac:dyDescent="0.25">
      <c r="A19" s="8" t="s">
        <v>15</v>
      </c>
      <c r="B19" s="8">
        <v>56089.19864605488</v>
      </c>
      <c r="C19" s="8">
        <v>60090.774915696406</v>
      </c>
      <c r="D19" s="8">
        <v>51404.475967979779</v>
      </c>
    </row>
    <row r="20" spans="1:4" x14ac:dyDescent="0.25">
      <c r="A20" s="8" t="s">
        <v>16</v>
      </c>
      <c r="B20" s="8">
        <v>67052.953024112008</v>
      </c>
      <c r="C20" s="8">
        <v>76947.245433734104</v>
      </c>
      <c r="D20" s="8">
        <v>70826.781398701118</v>
      </c>
    </row>
    <row r="21" spans="1:4" x14ac:dyDescent="0.25">
      <c r="A21" s="8" t="s">
        <v>17</v>
      </c>
      <c r="B21" s="8">
        <v>53555.70296892125</v>
      </c>
      <c r="C21" s="8">
        <v>59663.917818241076</v>
      </c>
      <c r="D21" s="8">
        <v>54171.224524073514</v>
      </c>
    </row>
    <row r="22" spans="1:4" x14ac:dyDescent="0.25">
      <c r="A22" s="8" t="s">
        <v>18</v>
      </c>
      <c r="B22" s="8">
        <v>11922.838259846381</v>
      </c>
      <c r="C22" s="8">
        <v>10972.57547920342</v>
      </c>
      <c r="D22" s="8">
        <v>9108.7311252498857</v>
      </c>
    </row>
    <row r="23" spans="1:4" x14ac:dyDescent="0.25">
      <c r="A23" s="8" t="s">
        <v>19</v>
      </c>
      <c r="B23" s="8">
        <v>417148.1642104194</v>
      </c>
      <c r="C23" s="8">
        <v>414850.03241972794</v>
      </c>
      <c r="D23" s="8">
        <v>578330.75582758558</v>
      </c>
    </row>
    <row r="24" spans="1:4" x14ac:dyDescent="0.25">
      <c r="A24" s="8" t="s">
        <v>20</v>
      </c>
      <c r="B24" s="8">
        <v>137835.55591751795</v>
      </c>
      <c r="C24" s="8">
        <v>137215.79865310816</v>
      </c>
      <c r="D24" s="8">
        <v>95674.796409018512</v>
      </c>
    </row>
    <row r="25" spans="1:4" x14ac:dyDescent="0.25">
      <c r="A25" s="8" t="s">
        <v>21</v>
      </c>
      <c r="B25" s="8">
        <v>5841.4012107670123</v>
      </c>
      <c r="C25" s="8">
        <v>8111.3577546525848</v>
      </c>
      <c r="D25" s="8">
        <v>8247.491605297555</v>
      </c>
    </row>
    <row r="26" spans="1:4" x14ac:dyDescent="0.25">
      <c r="A26" s="8" t="s">
        <v>22</v>
      </c>
      <c r="B26" s="8">
        <v>6857.8737205463922</v>
      </c>
      <c r="C26" s="8">
        <v>14698.615286560023</v>
      </c>
      <c r="D26" s="8">
        <v>12485.497805601262</v>
      </c>
    </row>
    <row r="27" spans="1:4" x14ac:dyDescent="0.25">
      <c r="A27" s="8" t="s">
        <v>23</v>
      </c>
      <c r="B27" s="8">
        <v>21172.619395514601</v>
      </c>
      <c r="C27" s="8">
        <v>16329.924937198501</v>
      </c>
      <c r="D27" s="8">
        <v>14743.833197022432</v>
      </c>
    </row>
    <row r="28" spans="1:4" x14ac:dyDescent="0.25">
      <c r="A28" s="8" t="s">
        <v>24</v>
      </c>
      <c r="B28" s="8">
        <v>38612.663434019698</v>
      </c>
      <c r="C28" s="8">
        <v>36793.393297563925</v>
      </c>
      <c r="D28" s="8">
        <v>9795.3764259264954</v>
      </c>
    </row>
    <row r="29" spans="1:4" x14ac:dyDescent="0.25">
      <c r="A29" s="9" t="s">
        <v>25</v>
      </c>
      <c r="B29" s="9">
        <v>3728395.8466714201</v>
      </c>
      <c r="C29" s="9">
        <v>3387794.9354147562</v>
      </c>
      <c r="D29" s="9">
        <v>3353426.2462019557</v>
      </c>
    </row>
    <row r="30" spans="1:4" x14ac:dyDescent="0.25">
      <c r="A30" s="10" t="s">
        <v>26</v>
      </c>
      <c r="B30" s="11">
        <f>SUM(B9:B16)</f>
        <v>2781626.6202081898</v>
      </c>
      <c r="C30" s="11">
        <f t="shared" ref="C30:D30" si="0">SUM(C9:C16)</f>
        <v>2432841.3398804609</v>
      </c>
      <c r="D30" s="11">
        <f t="shared" si="0"/>
        <v>2329294.0031225416</v>
      </c>
    </row>
    <row r="31" spans="1:4" x14ac:dyDescent="0.25">
      <c r="A31" s="10" t="s">
        <v>27</v>
      </c>
      <c r="B31" s="11">
        <f>SUM(B10,B11,B9,B15)</f>
        <v>1175330.7180127597</v>
      </c>
      <c r="C31" s="11">
        <f t="shared" ref="C31:D31" si="1">SUM(C10,C11,C9,C15)</f>
        <v>987549.31743345491</v>
      </c>
      <c r="D31" s="11">
        <f t="shared" si="1"/>
        <v>937691.63301787514</v>
      </c>
    </row>
    <row r="32" spans="1:4" x14ac:dyDescent="0.25">
      <c r="A32" s="10" t="s">
        <v>28</v>
      </c>
      <c r="B32" s="11">
        <f>B12+B13+B14+B16</f>
        <v>1606295.9021954304</v>
      </c>
      <c r="C32" s="11">
        <f t="shared" ref="C32:D32" si="2">C12+C13+C14+C16</f>
        <v>1445292.0224470063</v>
      </c>
      <c r="D32" s="11">
        <f t="shared" si="2"/>
        <v>1391602.3701046663</v>
      </c>
    </row>
    <row r="33" spans="1:4" x14ac:dyDescent="0.25">
      <c r="A33" s="10" t="s">
        <v>29</v>
      </c>
      <c r="B33" s="11">
        <f>SUM(B17,B18,B19,B20)</f>
        <v>253822.40734567394</v>
      </c>
      <c r="C33" s="11">
        <f t="shared" ref="C33:D33" si="3">SUM(C17,C18,C19,C20)</f>
        <v>256317.97988803993</v>
      </c>
      <c r="D33" s="11">
        <f t="shared" si="3"/>
        <v>241574.53615963896</v>
      </c>
    </row>
    <row r="34" spans="1:4" x14ac:dyDescent="0.25">
      <c r="A34" s="10" t="s">
        <v>30</v>
      </c>
      <c r="B34" s="11">
        <f>B33+B30</f>
        <v>3035449.0275538638</v>
      </c>
      <c r="C34" s="11">
        <f t="shared" ref="C34:D34" si="4">C33+C30</f>
        <v>2689159.319768501</v>
      </c>
      <c r="D34" s="11">
        <f t="shared" si="4"/>
        <v>2570868.5392821804</v>
      </c>
    </row>
    <row r="35" spans="1:4" x14ac:dyDescent="0.25">
      <c r="A35" s="10" t="s">
        <v>31</v>
      </c>
      <c r="B35" s="11">
        <f>B36+B37</f>
        <v>692946.8191175526</v>
      </c>
      <c r="C35" s="11">
        <f t="shared" ref="C35:D35" si="5">C36+C37</f>
        <v>698635.61564625567</v>
      </c>
      <c r="D35" s="11">
        <f t="shared" si="5"/>
        <v>782557.70691977523</v>
      </c>
    </row>
    <row r="36" spans="1:4" x14ac:dyDescent="0.25">
      <c r="A36" s="10" t="s">
        <v>32</v>
      </c>
      <c r="B36" s="11">
        <f>SUM(B21,B22,B23,B24,B25,B26)</f>
        <v>633161.53628801834</v>
      </c>
      <c r="C36" s="11">
        <f t="shared" ref="C36:D36" si="6">SUM(C21,C22,C23,C24,C25,C26)</f>
        <v>645512.29741149326</v>
      </c>
      <c r="D36" s="11">
        <f t="shared" si="6"/>
        <v>758018.49729682633</v>
      </c>
    </row>
    <row r="37" spans="1:4" x14ac:dyDescent="0.25">
      <c r="A37" s="10" t="s">
        <v>33</v>
      </c>
      <c r="B37" s="11">
        <f>SUM(B27,B28)</f>
        <v>59785.282829534299</v>
      </c>
      <c r="C37" s="11">
        <f t="shared" ref="C37:D37" si="7">SUM(C27,C28)</f>
        <v>53123.318234762424</v>
      </c>
      <c r="D37" s="11">
        <f t="shared" si="7"/>
        <v>24539.209622948925</v>
      </c>
    </row>
    <row r="38" spans="1:4" x14ac:dyDescent="0.25">
      <c r="A38" s="12" t="s">
        <v>34</v>
      </c>
      <c r="B38" s="13"/>
      <c r="C38" s="13"/>
      <c r="D38" s="13"/>
    </row>
    <row r="39" spans="1:4" x14ac:dyDescent="0.25">
      <c r="A39" s="12" t="s">
        <v>35</v>
      </c>
      <c r="B39" s="11">
        <f>SUM(B9:B21)</f>
        <v>3089004.7305227853</v>
      </c>
      <c r="C39" s="11">
        <f t="shared" ref="C39:D39" si="8">SUM(C9:C21)</f>
        <v>2748823.2375867423</v>
      </c>
      <c r="D39" s="11">
        <f t="shared" si="8"/>
        <v>2625039.7638062541</v>
      </c>
    </row>
    <row r="40" spans="1:4" x14ac:dyDescent="0.25">
      <c r="A40" s="12" t="s">
        <v>36</v>
      </c>
      <c r="B40" s="11">
        <f>SUM(B22:B28)</f>
        <v>639391.11614863132</v>
      </c>
      <c r="C40" s="11">
        <f t="shared" ref="C40:D40" si="9">SUM(C22:C28)</f>
        <v>638971.69782801461</v>
      </c>
      <c r="D40" s="11">
        <f t="shared" si="9"/>
        <v>728386.48239570169</v>
      </c>
    </row>
    <row r="41" spans="1:4" x14ac:dyDescent="0.25">
      <c r="A41" s="12" t="s">
        <v>37</v>
      </c>
      <c r="B41" s="11">
        <f>SUM(B23,B24,B25,B26,B27,B28)</f>
        <v>627468.277888785</v>
      </c>
      <c r="C41" s="11">
        <f t="shared" ref="C41:D41" si="10">SUM(C23,C24,C25,C26,C27,C28)</f>
        <v>627999.12234881113</v>
      </c>
      <c r="D41" s="11">
        <f t="shared" si="10"/>
        <v>719277.7512704517</v>
      </c>
    </row>
    <row r="42" spans="1:4" x14ac:dyDescent="0.25">
      <c r="A42" s="12" t="s">
        <v>38</v>
      </c>
      <c r="B42" s="14"/>
      <c r="C42" s="14"/>
      <c r="D42" s="14"/>
    </row>
    <row r="43" spans="1:4" x14ac:dyDescent="0.25">
      <c r="A43" s="12" t="s">
        <v>39</v>
      </c>
      <c r="B43" s="11">
        <f>SUM(B23:B27)</f>
        <v>588855.61445476534</v>
      </c>
      <c r="C43" s="11">
        <f t="shared" ref="C43:D43" si="11">SUM(C23:C27)</f>
        <v>591205.72905124724</v>
      </c>
      <c r="D43" s="11">
        <f t="shared" si="11"/>
        <v>709482.37484452524</v>
      </c>
    </row>
    <row r="44" spans="1:4" x14ac:dyDescent="0.25">
      <c r="A44" s="12" t="s">
        <v>40</v>
      </c>
      <c r="B44" s="11">
        <f>SUM(B23,B24,B26,B27)</f>
        <v>583014.21324399835</v>
      </c>
      <c r="C44" s="11">
        <f t="shared" ref="C44:D44" si="12">SUM(C23,C24,C26,C27)</f>
        <v>583094.37129659462</v>
      </c>
      <c r="D44" s="11">
        <f t="shared" si="12"/>
        <v>701234.8832392277</v>
      </c>
    </row>
    <row r="45" spans="1:4" x14ac:dyDescent="0.25">
      <c r="A45" s="12" t="s">
        <v>41</v>
      </c>
      <c r="B45" s="11">
        <f>SUM(B7:B22,B28)</f>
        <v>3141559.2322166516</v>
      </c>
      <c r="C45" s="11">
        <f t="shared" ref="C45:D45" si="13">SUM(C7:C22,C28)</f>
        <v>2798609.2063635094</v>
      </c>
      <c r="D45" s="11">
        <f t="shared" si="13"/>
        <v>2645964.8713574307</v>
      </c>
    </row>
    <row r="46" spans="1:4" x14ac:dyDescent="0.25">
      <c r="A46" s="12" t="s">
        <v>42</v>
      </c>
      <c r="B46" s="11">
        <f>SUM(B7:B22)</f>
        <v>3102946.5687826318</v>
      </c>
      <c r="C46" s="11">
        <f t="shared" ref="C46:D46" si="14">SUM(C7:C22)</f>
        <v>2761815.8130659456</v>
      </c>
      <c r="D46" s="11">
        <f t="shared" si="14"/>
        <v>2636169.4949315041</v>
      </c>
    </row>
    <row r="47" spans="1:4" x14ac:dyDescent="0.25">
      <c r="A47" s="12" t="s">
        <v>43</v>
      </c>
      <c r="B47" s="14"/>
      <c r="C47" s="14"/>
      <c r="D47" s="14"/>
    </row>
    <row r="48" spans="1:4" x14ac:dyDescent="0.25">
      <c r="A48" s="12" t="s">
        <v>44</v>
      </c>
      <c r="B48" s="11">
        <f>SUM(B9:B20)</f>
        <v>3035449.0275538643</v>
      </c>
      <c r="C48" s="11">
        <f t="shared" ref="C48:D48" si="15">SUM(C9:C20)</f>
        <v>2689159.319768501</v>
      </c>
      <c r="D48" s="11">
        <f t="shared" si="15"/>
        <v>2570868.5392821808</v>
      </c>
    </row>
    <row r="49" spans="1:4" x14ac:dyDescent="0.25">
      <c r="A49" s="12" t="s">
        <v>45</v>
      </c>
      <c r="B49" s="11">
        <f>SUM(B21,B22,B28)</f>
        <v>104091.20466278732</v>
      </c>
      <c r="C49" s="11">
        <f t="shared" ref="C49:D49" si="16">SUM(C21,C22,C28)</f>
        <v>107429.88659500843</v>
      </c>
      <c r="D49" s="11">
        <f t="shared" si="16"/>
        <v>73075.332075249898</v>
      </c>
    </row>
    <row r="50" spans="1:4" x14ac:dyDescent="0.25">
      <c r="A50" s="12" t="s">
        <v>46</v>
      </c>
      <c r="B50" s="11">
        <f>SUM(B23:B27)</f>
        <v>588855.61445476534</v>
      </c>
      <c r="C50" s="11">
        <f t="shared" ref="C50:D50" si="17">SUM(C23:C27)</f>
        <v>591205.72905124724</v>
      </c>
      <c r="D50" s="11">
        <f t="shared" si="17"/>
        <v>709482.37484452524</v>
      </c>
    </row>
    <row r="51" spans="1:4" x14ac:dyDescent="0.25">
      <c r="A51" s="12" t="s">
        <v>47</v>
      </c>
      <c r="B51" s="14"/>
      <c r="C51" s="14"/>
      <c r="D51" s="14"/>
    </row>
    <row r="52" spans="1:4" x14ac:dyDescent="0.25">
      <c r="A52" s="12" t="s">
        <v>44</v>
      </c>
      <c r="B52" s="11">
        <f>SUM(B9:B17,B20)</f>
        <v>2947675.3462873744</v>
      </c>
      <c r="C52" s="11">
        <f t="shared" ref="C52:D52" si="18">SUM(C9:C17,C20)</f>
        <v>2590968.8305908372</v>
      </c>
      <c r="D52" s="11">
        <f t="shared" si="18"/>
        <v>2482358.8306995863</v>
      </c>
    </row>
    <row r="53" spans="1:4" x14ac:dyDescent="0.25">
      <c r="A53" s="12" t="s">
        <v>45</v>
      </c>
      <c r="B53" s="11">
        <f>B18+B19+B21</f>
        <v>141329.38423541075</v>
      </c>
      <c r="C53" s="11">
        <f t="shared" ref="C53:D53" si="19">C18+C19+C21</f>
        <v>157854.40699590472</v>
      </c>
      <c r="D53" s="11">
        <f t="shared" si="19"/>
        <v>142680.93310666771</v>
      </c>
    </row>
    <row r="54" spans="1:4" x14ac:dyDescent="0.25">
      <c r="A54" s="12" t="s">
        <v>46</v>
      </c>
      <c r="B54" s="11">
        <f>B22+B23+B24+B25+B26+B27+B28</f>
        <v>639391.11614863132</v>
      </c>
      <c r="C54" s="11">
        <f t="shared" ref="C54:D54" si="20">C22+C23+C24+C25+C26+C27+C28</f>
        <v>638971.69782801461</v>
      </c>
      <c r="D54" s="11">
        <f t="shared" si="20"/>
        <v>728386.48239570169</v>
      </c>
    </row>
    <row r="55" spans="1:4" x14ac:dyDescent="0.25">
      <c r="A55" s="15" t="s">
        <v>48</v>
      </c>
    </row>
    <row r="56" spans="1:4" x14ac:dyDescent="0.25">
      <c r="A56" s="15" t="s">
        <v>49</v>
      </c>
      <c r="B56" s="16" t="s">
        <v>50</v>
      </c>
    </row>
  </sheetData>
  <mergeCells count="2">
    <mergeCell ref="A7:A8"/>
    <mergeCell ref="B8:D8"/>
  </mergeCells>
  <hyperlinks>
    <hyperlink ref="B56" r:id="rId1" xr:uid="{2577E02B-B8FC-47AD-9863-AFC30B32CFC3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82243-B2C7-43C3-85BF-FCB228E9CB53}">
  <dimension ref="A1:E44"/>
  <sheetViews>
    <sheetView topLeftCell="A7" workbookViewId="0">
      <selection activeCell="M9" sqref="M9"/>
    </sheetView>
  </sheetViews>
  <sheetFormatPr defaultRowHeight="15" x14ac:dyDescent="0.25"/>
  <cols>
    <col min="1" max="1" width="63.85546875" bestFit="1" customWidth="1"/>
    <col min="2" max="2" width="27.28515625" customWidth="1"/>
  </cols>
  <sheetData>
    <row r="1" spans="1:5" ht="18.75" x14ac:dyDescent="0.3">
      <c r="A1" s="17" t="s">
        <v>51</v>
      </c>
      <c r="B1" s="18"/>
      <c r="C1" s="18"/>
      <c r="D1" s="18"/>
      <c r="E1" s="18"/>
    </row>
    <row r="2" spans="1:5" x14ac:dyDescent="0.25">
      <c r="A2" s="18"/>
      <c r="B2" s="18"/>
      <c r="C2" s="18"/>
      <c r="D2" s="18"/>
      <c r="E2" s="18"/>
    </row>
    <row r="3" spans="1:5" ht="32.25" customHeight="1" x14ac:dyDescent="0.25">
      <c r="A3" s="47" t="s">
        <v>52</v>
      </c>
      <c r="B3" s="48"/>
      <c r="C3" s="18"/>
      <c r="D3" s="18"/>
      <c r="E3" s="18"/>
    </row>
    <row r="4" spans="1:5" ht="42.75" customHeight="1" x14ac:dyDescent="0.25">
      <c r="A4" s="47" t="s">
        <v>53</v>
      </c>
      <c r="B4" s="48"/>
      <c r="C4" s="18"/>
      <c r="D4" s="18"/>
      <c r="E4" s="18"/>
    </row>
    <row r="5" spans="1:5" ht="38.25" customHeight="1" x14ac:dyDescent="0.25">
      <c r="A5" s="47" t="s">
        <v>54</v>
      </c>
      <c r="B5" s="48"/>
      <c r="C5" s="18"/>
      <c r="D5" s="18"/>
      <c r="E5" s="18"/>
    </row>
    <row r="6" spans="1:5" ht="30" customHeight="1" x14ac:dyDescent="0.25">
      <c r="A6" s="47" t="s">
        <v>55</v>
      </c>
      <c r="B6" s="48"/>
      <c r="C6" s="18"/>
      <c r="D6" s="18"/>
      <c r="E6" s="18"/>
    </row>
    <row r="7" spans="1:5" ht="53.25" customHeight="1" x14ac:dyDescent="0.25">
      <c r="A7" s="47" t="s">
        <v>56</v>
      </c>
      <c r="B7" s="48"/>
      <c r="C7" s="18"/>
      <c r="D7" s="18"/>
      <c r="E7" s="18"/>
    </row>
    <row r="8" spans="1:5" ht="29.25" customHeight="1" x14ac:dyDescent="0.25">
      <c r="A8" s="47" t="s">
        <v>57</v>
      </c>
      <c r="B8" s="48"/>
      <c r="C8" s="18"/>
      <c r="D8" s="18"/>
      <c r="E8" s="18"/>
    </row>
    <row r="9" spans="1:5" ht="30" customHeight="1" x14ac:dyDescent="0.25">
      <c r="A9" s="47" t="s">
        <v>58</v>
      </c>
      <c r="B9" s="48"/>
      <c r="C9" s="18"/>
      <c r="D9" s="18"/>
      <c r="E9" s="18"/>
    </row>
    <row r="10" spans="1:5" ht="27.75" customHeight="1" x14ac:dyDescent="0.25">
      <c r="A10" s="47" t="s">
        <v>59</v>
      </c>
      <c r="B10" s="48"/>
      <c r="C10" s="18"/>
      <c r="D10" s="18"/>
      <c r="E10" s="18"/>
    </row>
    <row r="11" spans="1:5" ht="27.75" customHeight="1" x14ac:dyDescent="0.25">
      <c r="A11" s="19"/>
      <c r="B11" s="20"/>
      <c r="C11" s="18"/>
      <c r="D11" s="18"/>
      <c r="E11" s="18"/>
    </row>
    <row r="12" spans="1:5" s="22" customFormat="1" x14ac:dyDescent="0.25">
      <c r="A12" s="45" t="s">
        <v>47</v>
      </c>
      <c r="B12" s="45"/>
      <c r="C12" s="21"/>
      <c r="D12" s="21"/>
      <c r="E12" s="21"/>
    </row>
    <row r="13" spans="1:5" s="22" customFormat="1" ht="26.25" customHeight="1" x14ac:dyDescent="0.25">
      <c r="A13" s="45" t="s">
        <v>60</v>
      </c>
      <c r="B13" s="46"/>
      <c r="C13" s="21"/>
      <c r="D13" s="21"/>
      <c r="E13" s="21"/>
    </row>
    <row r="14" spans="1:5" s="22" customFormat="1" ht="27" customHeight="1" x14ac:dyDescent="0.25">
      <c r="A14" s="45" t="s">
        <v>61</v>
      </c>
      <c r="B14" s="46"/>
      <c r="C14" s="21"/>
      <c r="D14" s="21"/>
      <c r="E14" s="21"/>
    </row>
    <row r="15" spans="1:5" s="22" customFormat="1" ht="34.5" customHeight="1" x14ac:dyDescent="0.25">
      <c r="A15" s="45" t="s">
        <v>62</v>
      </c>
      <c r="B15" s="46"/>
      <c r="C15" s="21"/>
      <c r="D15" s="21"/>
      <c r="E15" s="21"/>
    </row>
    <row r="16" spans="1:5" s="22" customFormat="1" ht="15" customHeight="1" x14ac:dyDescent="0.25">
      <c r="A16" s="21"/>
      <c r="B16" s="21"/>
      <c r="C16" s="21"/>
      <c r="D16" s="21"/>
      <c r="E16" s="21"/>
    </row>
    <row r="17" spans="1:5" s="22" customFormat="1" ht="15" customHeight="1" x14ac:dyDescent="0.25">
      <c r="A17" s="21"/>
      <c r="B17" s="21"/>
      <c r="C17" s="21"/>
      <c r="D17" s="21"/>
      <c r="E17" s="21"/>
    </row>
    <row r="18" spans="1:5" s="22" customFormat="1" x14ac:dyDescent="0.25">
      <c r="A18" s="45" t="s">
        <v>43</v>
      </c>
      <c r="B18" s="45"/>
      <c r="C18" s="21"/>
      <c r="D18" s="21"/>
      <c r="E18" s="21"/>
    </row>
    <row r="19" spans="1:5" s="22" customFormat="1" ht="26.25" customHeight="1" x14ac:dyDescent="0.25">
      <c r="A19" s="45" t="s">
        <v>63</v>
      </c>
      <c r="B19" s="46"/>
      <c r="C19" s="21"/>
      <c r="D19" s="21"/>
      <c r="E19" s="21"/>
    </row>
    <row r="20" spans="1:5" s="22" customFormat="1" ht="27" customHeight="1" x14ac:dyDescent="0.25">
      <c r="A20" s="45" t="s">
        <v>64</v>
      </c>
      <c r="B20" s="46"/>
      <c r="C20" s="21"/>
      <c r="D20" s="21"/>
      <c r="E20" s="21"/>
    </row>
    <row r="21" spans="1:5" s="22" customFormat="1" ht="34.5" customHeight="1" x14ac:dyDescent="0.25">
      <c r="A21" s="45" t="s">
        <v>65</v>
      </c>
      <c r="B21" s="46"/>
      <c r="C21" s="21"/>
      <c r="D21" s="21"/>
      <c r="E21" s="21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  <row r="24" spans="1:5" x14ac:dyDescent="0.25">
      <c r="A24" s="18"/>
      <c r="B24" s="18"/>
      <c r="C24" s="18"/>
      <c r="D24" s="18"/>
      <c r="E24" s="18"/>
    </row>
    <row r="25" spans="1:5" ht="18.75" x14ac:dyDescent="0.3">
      <c r="A25" s="23" t="s">
        <v>66</v>
      </c>
      <c r="B25" s="18"/>
      <c r="C25" s="18"/>
      <c r="D25" s="18"/>
      <c r="E25" s="18"/>
    </row>
    <row r="26" spans="1:5" x14ac:dyDescent="0.25">
      <c r="A26" s="18"/>
      <c r="B26" s="18"/>
      <c r="C26" s="18"/>
      <c r="D26" s="18"/>
      <c r="E26" s="18"/>
    </row>
    <row r="27" spans="1:5" x14ac:dyDescent="0.25">
      <c r="A27" s="24" t="s">
        <v>67</v>
      </c>
      <c r="B27" s="18"/>
      <c r="C27" s="18"/>
      <c r="D27" s="18"/>
      <c r="E27" s="18"/>
    </row>
    <row r="28" spans="1:5" x14ac:dyDescent="0.25">
      <c r="A28" s="18"/>
      <c r="B28" s="18"/>
      <c r="C28" s="18"/>
      <c r="D28" s="18"/>
      <c r="E28" s="18"/>
    </row>
    <row r="29" spans="1:5" x14ac:dyDescent="0.25">
      <c r="A29" s="25"/>
      <c r="B29" s="26" t="s">
        <v>68</v>
      </c>
      <c r="C29" s="18"/>
      <c r="D29" s="18"/>
      <c r="E29" s="18"/>
    </row>
    <row r="30" spans="1:5" x14ac:dyDescent="0.25">
      <c r="A30" s="27"/>
      <c r="B30" s="28" t="s">
        <v>69</v>
      </c>
      <c r="C30" s="18"/>
      <c r="D30" s="18"/>
      <c r="E30" s="18"/>
    </row>
    <row r="31" spans="1:5" x14ac:dyDescent="0.25">
      <c r="A31" s="29"/>
      <c r="B31" s="30" t="s">
        <v>70</v>
      </c>
      <c r="C31" s="18"/>
      <c r="D31" s="18"/>
      <c r="E31" s="18"/>
    </row>
    <row r="32" spans="1:5" x14ac:dyDescent="0.25">
      <c r="A32" s="18"/>
      <c r="B32" s="18"/>
      <c r="C32" s="18"/>
      <c r="D32" s="18"/>
      <c r="E32" s="18"/>
    </row>
    <row r="33" spans="1:5" x14ac:dyDescent="0.25">
      <c r="A33" s="24" t="s">
        <v>71</v>
      </c>
      <c r="B33" s="18"/>
      <c r="C33" s="18"/>
      <c r="D33" s="18"/>
      <c r="E33" s="18"/>
    </row>
    <row r="34" spans="1:5" x14ac:dyDescent="0.25">
      <c r="A34" s="18"/>
      <c r="B34" s="18"/>
      <c r="C34" s="18"/>
      <c r="D34" s="18"/>
      <c r="E34" s="18"/>
    </row>
    <row r="35" spans="1:5" x14ac:dyDescent="0.25">
      <c r="A35" s="31"/>
      <c r="B35" s="32" t="s">
        <v>72</v>
      </c>
      <c r="C35" s="18"/>
      <c r="D35" s="18"/>
      <c r="E35" s="18"/>
    </row>
    <row r="36" spans="1:5" x14ac:dyDescent="0.25">
      <c r="A36" s="33"/>
      <c r="B36" s="34" t="s">
        <v>73</v>
      </c>
      <c r="C36" s="18"/>
      <c r="D36" s="18"/>
      <c r="E36" s="18"/>
    </row>
    <row r="37" spans="1:5" x14ac:dyDescent="0.25">
      <c r="A37" s="35"/>
      <c r="B37" s="36" t="s">
        <v>74</v>
      </c>
      <c r="C37" s="18"/>
      <c r="D37" s="18"/>
      <c r="E37" s="18"/>
    </row>
    <row r="38" spans="1:5" x14ac:dyDescent="0.25">
      <c r="A38" s="37"/>
      <c r="B38" s="38" t="s">
        <v>75</v>
      </c>
      <c r="C38" s="18"/>
      <c r="D38" s="18"/>
      <c r="E38" s="18"/>
    </row>
    <row r="39" spans="1:5" x14ac:dyDescent="0.25">
      <c r="A39" s="18"/>
      <c r="B39" s="18"/>
      <c r="C39" s="18"/>
      <c r="D39" s="18"/>
      <c r="E39" s="18"/>
    </row>
    <row r="40" spans="1:5" x14ac:dyDescent="0.25">
      <c r="A40" s="18"/>
      <c r="B40" s="18"/>
      <c r="C40" s="18"/>
      <c r="D40" s="18"/>
      <c r="E40" s="18"/>
    </row>
    <row r="41" spans="1:5" ht="18.75" x14ac:dyDescent="0.3">
      <c r="A41" s="23" t="s">
        <v>76</v>
      </c>
      <c r="B41" s="18"/>
      <c r="C41" s="18"/>
      <c r="D41" s="18"/>
      <c r="E41" s="18"/>
    </row>
    <row r="42" spans="1:5" x14ac:dyDescent="0.25">
      <c r="A42" s="18"/>
      <c r="B42" s="18"/>
      <c r="C42" s="18"/>
      <c r="D42" s="18"/>
      <c r="E42" s="18"/>
    </row>
    <row r="43" spans="1:5" x14ac:dyDescent="0.25">
      <c r="A43" s="18"/>
      <c r="B43" s="24" t="s">
        <v>77</v>
      </c>
      <c r="C43" s="18"/>
      <c r="D43" s="18"/>
      <c r="E43" s="18"/>
    </row>
    <row r="44" spans="1:5" x14ac:dyDescent="0.25">
      <c r="A44" s="18"/>
      <c r="B44" s="24" t="s">
        <v>78</v>
      </c>
      <c r="C44" s="18"/>
      <c r="D44" s="18"/>
      <c r="E44" s="18"/>
    </row>
  </sheetData>
  <mergeCells count="16">
    <mergeCell ref="A8:B8"/>
    <mergeCell ref="A3:B3"/>
    <mergeCell ref="A4:B4"/>
    <mergeCell ref="A5:B5"/>
    <mergeCell ref="A6:B6"/>
    <mergeCell ref="A7:B7"/>
    <mergeCell ref="A20:B20"/>
    <mergeCell ref="A21:B21"/>
    <mergeCell ref="A12:B12"/>
    <mergeCell ref="A18:B18"/>
    <mergeCell ref="A9:B9"/>
    <mergeCell ref="A10:B10"/>
    <mergeCell ref="A13:B13"/>
    <mergeCell ref="A14:B14"/>
    <mergeCell ref="A15:B15"/>
    <mergeCell ref="A19:B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02_rifiuti agroalim. regionale</vt:lpstr>
      <vt:lpstr>Legenda</vt:lpstr>
    </vt:vector>
  </TitlesOfParts>
  <Company>ISPRA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Segazzi Luca</dc:creator>
  <cp:lastModifiedBy>Luca Segazzi</cp:lastModifiedBy>
  <dcterms:created xsi:type="dcterms:W3CDTF">2023-02-07T13:23:52Z</dcterms:created>
  <dcterms:modified xsi:type="dcterms:W3CDTF">2023-09-07T07:40:16Z</dcterms:modified>
</cp:coreProperties>
</file>